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98" activeTab="0"/>
  </bookViews>
  <sheets>
    <sheet name="Návrh rozpočtu 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<sst xmlns="http://schemas.openxmlformats.org/spreadsheetml/2006/main" count="83" uniqueCount="64">
  <si>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Pol</t>
  </si>
  <si>
    <t>Text</t>
  </si>
  <si>
    <t>Poznámka</t>
  </si>
  <si>
    <t>Rozpočtové příjmy celkem</t>
  </si>
  <si>
    <t>Rozpočtové výdaje</t>
  </si>
  <si>
    <t xml:space="preserve">Ostatní osobní výdaje </t>
  </si>
  <si>
    <t>Rozpočtové výdaje celkem</t>
  </si>
  <si>
    <t>Transfery celkem</t>
  </si>
  <si>
    <t>Příjmy z úroků</t>
  </si>
  <si>
    <t>Ostatní příjmy celkem</t>
  </si>
  <si>
    <t>Skutečnost                    1-10/2013</t>
  </si>
  <si>
    <t xml:space="preserve">   Skutečnost                   1-10/2013</t>
  </si>
  <si>
    <t>4xxx</t>
  </si>
  <si>
    <t>51xx</t>
  </si>
  <si>
    <t>5xxx</t>
  </si>
  <si>
    <t>Nákupy materiálu a služeb</t>
  </si>
  <si>
    <t>50xx</t>
  </si>
  <si>
    <t>Příjmy celkem</t>
  </si>
  <si>
    <t>Výdaje celkem</t>
  </si>
  <si>
    <t>Rozdíl mezi příjmy a výdaji</t>
  </si>
  <si>
    <t>Daňové příjmy</t>
  </si>
  <si>
    <t>Nedaňové příjmy</t>
  </si>
  <si>
    <t>Přiaté dotace</t>
  </si>
  <si>
    <t>Neinvestiční výdaje</t>
  </si>
  <si>
    <t>Investiční výdaje</t>
  </si>
  <si>
    <t>1xxx</t>
  </si>
  <si>
    <t>2xxx</t>
  </si>
  <si>
    <t>6xxx</t>
  </si>
  <si>
    <t>IČ:70947040</t>
  </si>
  <si>
    <t>z toho přísp.od člen.obcí</t>
  </si>
  <si>
    <t>Vyvěšeno:</t>
  </si>
  <si>
    <t>Sejmuto:</t>
  </si>
  <si>
    <t>Přijaté úvěry</t>
  </si>
  <si>
    <t xml:space="preserve">Rozpočtové příjmy </t>
  </si>
  <si>
    <t>Neinvestiční výdaje celkem</t>
  </si>
  <si>
    <t>Střednědobý výhled rozpočtu v tis. Kč</t>
  </si>
  <si>
    <t xml:space="preserve"> </t>
  </si>
  <si>
    <t>Vypracovala: Bieleszová Dana</t>
  </si>
  <si>
    <t>Návrh rozpočtu Sdružení obcí mikroregionu Bystřička na r.2021</t>
  </si>
  <si>
    <t>Předpoklad k 31.12.2020</t>
  </si>
  <si>
    <t>Předpoklad k 31.12.200</t>
  </si>
  <si>
    <t>Efektivnější zpráva -vlastní zdroje</t>
  </si>
  <si>
    <t>Efektivnější zpráva -dotace</t>
  </si>
  <si>
    <t>Příjem dotace MMR 11772 cykloturistika</t>
  </si>
  <si>
    <t>Investiční přijaté transfery od obcí-cykloturistika</t>
  </si>
  <si>
    <t>Budovy,haly,stavby-podíl od obcí cykloturistika</t>
  </si>
  <si>
    <t>Budovy,haly,stavby-dotace MMR cykloturistika</t>
  </si>
  <si>
    <t>Ostatní neinv.přijaté dotace ze SR - separovaný odpad</t>
  </si>
  <si>
    <t>Neinv.přijaté dotace od obcí -separovaný odpad</t>
  </si>
  <si>
    <t>Příjem dotace MŽP 11531 - separovaný odpad</t>
  </si>
  <si>
    <t>Investiční přijaté transfery od obcí-separovaný odpad</t>
  </si>
  <si>
    <t>513x</t>
  </si>
  <si>
    <t>Nákup materiálu, DDHM - separovaný odpad</t>
  </si>
  <si>
    <t>Stroje,přístroje,zařízení-separovaný odpad</t>
  </si>
  <si>
    <t>Ostatní neinv.přijaté dotace ze st.rozpočtu-efektivnější správ</t>
  </si>
  <si>
    <t>Neinv.přijaté transfery od krajů</t>
  </si>
  <si>
    <t>Investiční přijaté transfery od krajů - cykloturistika</t>
  </si>
  <si>
    <t>Efektivnější zpráva -dotace z roku 2020</t>
  </si>
  <si>
    <t>Budovy,haly,stavby - dotace OK 2020 -cykloturistika</t>
  </si>
  <si>
    <t>Změna stavu na bank.účtech</t>
  </si>
  <si>
    <t>8115 - stav na bankovních účtech</t>
  </si>
  <si>
    <t>ROZPOČET VYROVNANÝ</t>
  </si>
  <si>
    <t xml:space="preserve">Neinv.přijaté dotace od obcí   (30,-Kč/obyvatel) </t>
  </si>
  <si>
    <t xml:space="preserve">Velké Bystřici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</si>
</sst>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#,##0.00;[Red]#,##0.00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;[Red]0"/>
  </numFmts>
  <fonts count="50">
    <font>
      <sz val="10"/>
      <name val="Arial"/>
      <family val="2"/>
    </font>
    <font>
      <b/>
      <u val="single"/>
      <sz val="14"/>
      <name val="Book Antiqua"/>
      <family val="1"/>
    </font>
    <font>
      <b/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Book Antiqua"/>
      <family val="1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11" fillId="33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10" fillId="33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68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31">
      <selection activeCell="A43" sqref="A43"/>
    </sheetView>
  </sheetViews>
  <sheetFormatPr defaultColWidth="9.140625" defaultRowHeight="12.75"/>
  <cols>
    <col min="1" max="1" width="6.28125" style="1" customWidth="1"/>
    <col min="2" max="2" width="46.7109375" style="0" customWidth="1"/>
    <col min="3" max="3" width="16.8515625" style="0" hidden="1" customWidth="1"/>
    <col min="4" max="4" width="9.8515625" style="0" customWidth="1"/>
    <col min="5" max="8" width="0" style="0" hidden="1" customWidth="1"/>
    <col min="9" max="9" width="9.8515625" style="0" customWidth="1"/>
    <col min="10" max="10" width="14.28125" style="0" customWidth="1"/>
    <col min="11" max="11" width="5.28125" style="0" customWidth="1"/>
    <col min="12" max="12" width="5.57421875" style="0" customWidth="1"/>
    <col min="13" max="13" width="17.8515625" style="0" customWidth="1"/>
    <col min="14" max="16" width="8.140625" style="0" customWidth="1"/>
  </cols>
  <sheetData>
    <row r="1" spans="1:10" ht="18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>
      <c r="A2" s="84" t="s">
        <v>28</v>
      </c>
      <c r="B2" s="84"/>
      <c r="C2" s="84"/>
      <c r="D2" s="84"/>
      <c r="E2" s="84"/>
      <c r="F2" s="84"/>
      <c r="G2" s="84"/>
      <c r="H2" s="84"/>
      <c r="I2" s="84"/>
      <c r="J2" s="84"/>
    </row>
    <row r="3" spans="1:16" ht="15">
      <c r="A3" s="52" t="s">
        <v>33</v>
      </c>
      <c r="B3" s="52"/>
      <c r="C3" s="2"/>
      <c r="D3" s="3"/>
      <c r="I3" s="3"/>
      <c r="J3" s="3"/>
      <c r="L3" s="62" t="s">
        <v>35</v>
      </c>
      <c r="N3" s="62"/>
      <c r="O3" s="62"/>
      <c r="P3" s="62"/>
    </row>
    <row r="4" spans="1:16" s="4" customFormat="1" ht="24.75" customHeight="1">
      <c r="A4" s="12" t="s">
        <v>0</v>
      </c>
      <c r="B4" s="12" t="s">
        <v>1</v>
      </c>
      <c r="C4" s="13" t="s">
        <v>10</v>
      </c>
      <c r="D4" s="13">
        <v>2020</v>
      </c>
      <c r="E4" s="14" t="s">
        <v>2</v>
      </c>
      <c r="F4" s="15"/>
      <c r="G4" s="15"/>
      <c r="H4" s="15"/>
      <c r="I4" s="16" t="s">
        <v>39</v>
      </c>
      <c r="J4" s="65">
        <v>2021</v>
      </c>
      <c r="L4" s="28"/>
      <c r="M4" s="28"/>
      <c r="N4" s="55">
        <v>2022</v>
      </c>
      <c r="O4" s="13">
        <v>2023</v>
      </c>
      <c r="P4" s="13">
        <v>2024</v>
      </c>
    </row>
    <row r="5" spans="1:16" ht="13.5">
      <c r="A5" s="17">
        <v>4116</v>
      </c>
      <c r="B5" s="63" t="s">
        <v>54</v>
      </c>
      <c r="C5" s="19">
        <v>482020</v>
      </c>
      <c r="D5" s="20">
        <v>665019</v>
      </c>
      <c r="E5" s="18"/>
      <c r="F5" s="18"/>
      <c r="G5" s="18"/>
      <c r="H5" s="18"/>
      <c r="I5" s="74">
        <v>665019</v>
      </c>
      <c r="J5" s="66">
        <v>1551711.9</v>
      </c>
      <c r="L5" s="60" t="s">
        <v>25</v>
      </c>
      <c r="M5" s="60" t="s">
        <v>20</v>
      </c>
      <c r="N5" s="56"/>
      <c r="O5" s="20"/>
      <c r="P5" s="20"/>
    </row>
    <row r="6" spans="1:16" ht="13.5">
      <c r="A6" s="17">
        <v>4116</v>
      </c>
      <c r="B6" s="76" t="s">
        <v>47</v>
      </c>
      <c r="C6" s="19"/>
      <c r="D6" s="20"/>
      <c r="E6" s="18"/>
      <c r="F6" s="18"/>
      <c r="G6" s="18"/>
      <c r="H6" s="18"/>
      <c r="I6" s="74"/>
      <c r="J6" s="66">
        <v>3892975.35</v>
      </c>
      <c r="L6" s="60"/>
      <c r="M6" s="60"/>
      <c r="N6" s="56"/>
      <c r="O6" s="20"/>
      <c r="P6" s="20"/>
    </row>
    <row r="7" spans="1:16" ht="13.5">
      <c r="A7" s="17">
        <v>4121</v>
      </c>
      <c r="B7" s="76" t="s">
        <v>48</v>
      </c>
      <c r="C7" s="19"/>
      <c r="D7" s="20"/>
      <c r="E7" s="18"/>
      <c r="F7" s="18"/>
      <c r="G7" s="18"/>
      <c r="H7" s="18"/>
      <c r="I7" s="74"/>
      <c r="J7" s="66">
        <v>686996</v>
      </c>
      <c r="L7" s="60"/>
      <c r="M7" s="60"/>
      <c r="N7" s="56"/>
      <c r="O7" s="20"/>
      <c r="P7" s="20"/>
    </row>
    <row r="8" spans="1:16" ht="13.5">
      <c r="A8" s="17">
        <v>4121</v>
      </c>
      <c r="B8" s="76" t="s">
        <v>62</v>
      </c>
      <c r="C8" s="19">
        <v>482020</v>
      </c>
      <c r="D8" s="20">
        <v>505950</v>
      </c>
      <c r="E8" s="18"/>
      <c r="F8" s="18"/>
      <c r="G8" s="18"/>
      <c r="H8" s="18"/>
      <c r="I8" s="20">
        <v>505950</v>
      </c>
      <c r="J8" s="66">
        <v>530000</v>
      </c>
      <c r="L8" s="60" t="s">
        <v>26</v>
      </c>
      <c r="M8" s="60" t="s">
        <v>21</v>
      </c>
      <c r="N8" s="75" t="s">
        <v>36</v>
      </c>
      <c r="O8" s="74" t="s">
        <v>36</v>
      </c>
      <c r="P8" s="74" t="s">
        <v>36</v>
      </c>
    </row>
    <row r="9" spans="1:16" ht="13.5">
      <c r="A9" s="17">
        <v>4122</v>
      </c>
      <c r="B9" s="76" t="s">
        <v>55</v>
      </c>
      <c r="C9" s="19"/>
      <c r="D9" s="20">
        <v>50000</v>
      </c>
      <c r="E9" s="18"/>
      <c r="F9" s="18"/>
      <c r="G9" s="18"/>
      <c r="H9" s="18"/>
      <c r="I9" s="20">
        <v>50000</v>
      </c>
      <c r="J9" s="66"/>
      <c r="L9" s="60"/>
      <c r="M9" s="60"/>
      <c r="N9" s="75"/>
      <c r="O9" s="74"/>
      <c r="P9" s="74"/>
    </row>
    <row r="10" spans="1:16" ht="13.5">
      <c r="A10" s="77">
        <v>4216</v>
      </c>
      <c r="B10" s="76" t="s">
        <v>43</v>
      </c>
      <c r="C10" s="19"/>
      <c r="D10" s="20"/>
      <c r="E10" s="18"/>
      <c r="F10" s="18"/>
      <c r="G10" s="18"/>
      <c r="H10" s="18"/>
      <c r="I10" s="20"/>
      <c r="J10" s="66">
        <v>1769603</v>
      </c>
      <c r="L10" s="60" t="s">
        <v>12</v>
      </c>
      <c r="M10" s="60" t="s">
        <v>22</v>
      </c>
      <c r="N10" s="56">
        <v>530</v>
      </c>
      <c r="O10" s="20">
        <v>530</v>
      </c>
      <c r="P10" s="20">
        <v>550</v>
      </c>
    </row>
    <row r="11" spans="1:16" ht="13.5">
      <c r="A11" s="77">
        <v>4216</v>
      </c>
      <c r="B11" s="76" t="s">
        <v>49</v>
      </c>
      <c r="C11" s="19"/>
      <c r="D11" s="20"/>
      <c r="E11" s="18"/>
      <c r="F11" s="18"/>
      <c r="G11" s="18"/>
      <c r="H11" s="18"/>
      <c r="I11" s="20"/>
      <c r="J11" s="66">
        <v>1412130</v>
      </c>
      <c r="L11" s="60"/>
      <c r="M11" s="60"/>
      <c r="N11" s="56"/>
      <c r="O11" s="20"/>
      <c r="P11" s="20"/>
    </row>
    <row r="12" spans="1:16" ht="13.5">
      <c r="A12" s="77">
        <v>4221</v>
      </c>
      <c r="B12" s="76" t="s">
        <v>44</v>
      </c>
      <c r="C12" s="19"/>
      <c r="D12" s="20"/>
      <c r="E12" s="18"/>
      <c r="F12" s="18"/>
      <c r="G12" s="18"/>
      <c r="H12" s="18"/>
      <c r="I12" s="20"/>
      <c r="J12" s="66">
        <v>1254326</v>
      </c>
      <c r="L12" s="60"/>
      <c r="M12" s="60"/>
      <c r="N12" s="56"/>
      <c r="O12" s="20"/>
      <c r="P12" s="20"/>
    </row>
    <row r="13" spans="1:16" ht="13.5">
      <c r="A13" s="77">
        <v>4221</v>
      </c>
      <c r="B13" s="76" t="s">
        <v>50</v>
      </c>
      <c r="C13" s="19"/>
      <c r="D13" s="20"/>
      <c r="E13" s="18"/>
      <c r="F13" s="18"/>
      <c r="G13" s="18"/>
      <c r="H13" s="18"/>
      <c r="I13" s="20"/>
      <c r="J13" s="66">
        <v>249200</v>
      </c>
      <c r="L13" s="60"/>
      <c r="M13" s="60"/>
      <c r="N13" s="56"/>
      <c r="O13" s="20"/>
      <c r="P13" s="20"/>
    </row>
    <row r="14" spans="1:16" ht="13.5">
      <c r="A14" s="77">
        <v>4222</v>
      </c>
      <c r="B14" s="76" t="s">
        <v>56</v>
      </c>
      <c r="C14" s="19"/>
      <c r="D14" s="20">
        <v>700000</v>
      </c>
      <c r="E14" s="18"/>
      <c r="F14" s="18"/>
      <c r="G14" s="18"/>
      <c r="H14" s="18"/>
      <c r="I14" s="20">
        <v>700000</v>
      </c>
      <c r="J14" s="66"/>
      <c r="L14" s="60"/>
      <c r="M14" s="60"/>
      <c r="N14" s="56"/>
      <c r="O14" s="20"/>
      <c r="P14" s="20"/>
    </row>
    <row r="15" spans="1:16" ht="13.5">
      <c r="A15" s="31" t="s">
        <v>12</v>
      </c>
      <c r="B15" s="32" t="s">
        <v>7</v>
      </c>
      <c r="C15" s="33">
        <f>SUM(C5:C5)</f>
        <v>482020</v>
      </c>
      <c r="D15" s="34">
        <f>D14+D9+D8+D5</f>
        <v>1920969</v>
      </c>
      <c r="E15" s="29"/>
      <c r="F15" s="29"/>
      <c r="G15" s="29"/>
      <c r="H15" s="29"/>
      <c r="I15" s="34">
        <f>SUM(I5:I14)</f>
        <v>1920969</v>
      </c>
      <c r="J15" s="67">
        <f>J13+J12+J11+J10+J8+J7+J6+J5</f>
        <v>11346942.25</v>
      </c>
      <c r="L15" s="60"/>
      <c r="M15" s="63" t="s">
        <v>29</v>
      </c>
      <c r="N15" s="56">
        <v>530</v>
      </c>
      <c r="O15" s="20">
        <v>530</v>
      </c>
      <c r="P15" s="20">
        <v>550</v>
      </c>
    </row>
    <row r="16" spans="1:16" s="4" customFormat="1" ht="13.5">
      <c r="A16" s="22"/>
      <c r="B16" s="23" t="s">
        <v>8</v>
      </c>
      <c r="C16" s="24">
        <v>1775</v>
      </c>
      <c r="D16" s="42">
        <v>390</v>
      </c>
      <c r="E16" s="43"/>
      <c r="F16" s="43"/>
      <c r="G16" s="43"/>
      <c r="H16" s="43"/>
      <c r="I16" s="79" t="s">
        <v>36</v>
      </c>
      <c r="J16" s="68">
        <v>500</v>
      </c>
      <c r="L16" s="15"/>
      <c r="M16" s="15" t="s">
        <v>32</v>
      </c>
      <c r="N16" s="57"/>
      <c r="O16" s="25"/>
      <c r="P16" s="25"/>
    </row>
    <row r="17" spans="1:16" s="4" customFormat="1" ht="13.5">
      <c r="A17" s="31" t="s">
        <v>26</v>
      </c>
      <c r="B17" s="32" t="s">
        <v>9</v>
      </c>
      <c r="C17" s="33">
        <f>SUM(C16:C16)</f>
        <v>1775</v>
      </c>
      <c r="D17" s="30">
        <v>95000</v>
      </c>
      <c r="E17" s="29"/>
      <c r="F17" s="29"/>
      <c r="G17" s="29"/>
      <c r="H17" s="29"/>
      <c r="I17" s="30" t="s">
        <v>36</v>
      </c>
      <c r="J17" s="67" t="s">
        <v>36</v>
      </c>
      <c r="L17" s="15"/>
      <c r="M17" s="15"/>
      <c r="N17" s="58"/>
      <c r="O17" s="54"/>
      <c r="P17" s="54"/>
    </row>
    <row r="18" spans="1:16" s="4" customFormat="1" ht="13.5">
      <c r="A18" s="21"/>
      <c r="B18" s="26" t="s">
        <v>3</v>
      </c>
      <c r="C18" s="27">
        <f>C15+C17</f>
        <v>483795</v>
      </c>
      <c r="D18" s="78">
        <f>D17+D16+D15</f>
        <v>2016359</v>
      </c>
      <c r="E18" s="43"/>
      <c r="F18" s="43"/>
      <c r="G18" s="43"/>
      <c r="H18" s="43"/>
      <c r="I18" s="78">
        <f>I15</f>
        <v>1920969</v>
      </c>
      <c r="J18" s="69">
        <f>J16+J15</f>
        <v>11347442.25</v>
      </c>
      <c r="L18" s="26" t="s">
        <v>17</v>
      </c>
      <c r="M18" s="26"/>
      <c r="N18" s="59">
        <f>SUM(N5:N17)-N15</f>
        <v>530</v>
      </c>
      <c r="O18" s="59">
        <f>SUM(O5:O17)-O15</f>
        <v>530</v>
      </c>
      <c r="P18" s="59">
        <f>SUM(P5:P17)-P15</f>
        <v>550</v>
      </c>
    </row>
    <row r="19" spans="1:16" ht="15">
      <c r="A19" s="53" t="s">
        <v>4</v>
      </c>
      <c r="B19" s="53"/>
      <c r="C19" s="5"/>
      <c r="D19" s="45"/>
      <c r="E19" s="46"/>
      <c r="F19" s="46"/>
      <c r="G19" s="46"/>
      <c r="H19" s="46"/>
      <c r="I19" s="45"/>
      <c r="J19" s="70"/>
      <c r="L19" s="60"/>
      <c r="M19" s="60"/>
      <c r="N19" s="10"/>
      <c r="O19" s="10"/>
      <c r="P19" s="10"/>
    </row>
    <row r="20" spans="1:16" s="4" customFormat="1" ht="24.75" customHeight="1">
      <c r="A20" s="12" t="s">
        <v>0</v>
      </c>
      <c r="B20" s="12" t="s">
        <v>1</v>
      </c>
      <c r="C20" s="13" t="s">
        <v>11</v>
      </c>
      <c r="D20" s="13">
        <v>2020</v>
      </c>
      <c r="E20" s="41" t="s">
        <v>2</v>
      </c>
      <c r="F20" s="40"/>
      <c r="G20" s="40"/>
      <c r="H20" s="40"/>
      <c r="I20" s="16" t="s">
        <v>40</v>
      </c>
      <c r="J20" s="65">
        <v>2021</v>
      </c>
      <c r="K20" s="7"/>
      <c r="L20" s="61"/>
      <c r="M20" s="61"/>
      <c r="N20" s="55">
        <v>2022</v>
      </c>
      <c r="O20" s="13">
        <v>2023</v>
      </c>
      <c r="P20" s="13">
        <v>2023</v>
      </c>
    </row>
    <row r="21" spans="1:16" ht="13.5">
      <c r="A21" s="17" t="s">
        <v>16</v>
      </c>
      <c r="B21" s="18" t="s">
        <v>5</v>
      </c>
      <c r="C21" s="19">
        <v>0</v>
      </c>
      <c r="D21" s="20">
        <v>59983</v>
      </c>
      <c r="E21" s="18"/>
      <c r="F21" s="18"/>
      <c r="G21" s="18"/>
      <c r="H21" s="18"/>
      <c r="I21" s="74" t="s">
        <v>36</v>
      </c>
      <c r="J21" s="66">
        <v>90000</v>
      </c>
      <c r="L21" s="60" t="s">
        <v>14</v>
      </c>
      <c r="M21" s="60" t="s">
        <v>23</v>
      </c>
      <c r="N21" s="56">
        <v>530</v>
      </c>
      <c r="O21" s="20">
        <v>530</v>
      </c>
      <c r="P21" s="20">
        <v>550</v>
      </c>
    </row>
    <row r="22" spans="1:16" ht="13.5">
      <c r="A22" s="17" t="s">
        <v>13</v>
      </c>
      <c r="B22" s="18" t="s">
        <v>15</v>
      </c>
      <c r="C22" s="19">
        <v>57064</v>
      </c>
      <c r="D22" s="20">
        <v>501867</v>
      </c>
      <c r="E22" s="18"/>
      <c r="F22" s="18"/>
      <c r="G22" s="18"/>
      <c r="H22" s="18"/>
      <c r="I22" s="74" t="s">
        <v>36</v>
      </c>
      <c r="J22" s="66">
        <v>358831</v>
      </c>
      <c r="L22" s="60" t="s">
        <v>27</v>
      </c>
      <c r="M22" s="60" t="s">
        <v>24</v>
      </c>
      <c r="N22" s="56"/>
      <c r="O22" s="20"/>
      <c r="P22" s="20"/>
    </row>
    <row r="23" spans="1:16" ht="13.5">
      <c r="A23" s="17">
        <v>5169</v>
      </c>
      <c r="B23" s="76" t="s">
        <v>41</v>
      </c>
      <c r="C23" s="19"/>
      <c r="D23" s="20"/>
      <c r="E23" s="18"/>
      <c r="F23" s="18"/>
      <c r="G23" s="18"/>
      <c r="H23" s="18"/>
      <c r="I23" s="20"/>
      <c r="J23" s="66">
        <v>81669</v>
      </c>
      <c r="L23" s="60"/>
      <c r="M23" s="60"/>
      <c r="N23" s="56"/>
      <c r="O23" s="20"/>
      <c r="P23" s="20"/>
    </row>
    <row r="24" spans="1:16" ht="13.5">
      <c r="A24" s="17">
        <v>5169</v>
      </c>
      <c r="B24" s="76" t="s">
        <v>57</v>
      </c>
      <c r="C24" s="19"/>
      <c r="D24" s="20"/>
      <c r="E24" s="18"/>
      <c r="F24" s="18"/>
      <c r="G24" s="18"/>
      <c r="H24" s="18"/>
      <c r="I24" s="20"/>
      <c r="J24" s="66">
        <v>609019</v>
      </c>
      <c r="L24" s="60"/>
      <c r="M24" s="60"/>
      <c r="N24" s="56"/>
      <c r="O24" s="20"/>
      <c r="P24" s="20"/>
    </row>
    <row r="25" spans="1:16" ht="13.5">
      <c r="A25" s="17">
        <v>5169</v>
      </c>
      <c r="B25" s="76" t="s">
        <v>42</v>
      </c>
      <c r="C25" s="19"/>
      <c r="D25" s="20"/>
      <c r="E25" s="18"/>
      <c r="F25" s="18"/>
      <c r="G25" s="18"/>
      <c r="H25" s="18"/>
      <c r="I25" s="20"/>
      <c r="J25" s="66">
        <v>1551712</v>
      </c>
      <c r="L25" s="60"/>
      <c r="M25" s="60"/>
      <c r="N25" s="56"/>
      <c r="O25" s="20"/>
      <c r="P25" s="20"/>
    </row>
    <row r="26" spans="1:16" ht="13.5">
      <c r="A26" s="77" t="s">
        <v>51</v>
      </c>
      <c r="B26" s="76" t="s">
        <v>52</v>
      </c>
      <c r="C26" s="19"/>
      <c r="D26" s="20"/>
      <c r="E26" s="18"/>
      <c r="F26" s="18"/>
      <c r="G26" s="18"/>
      <c r="H26" s="18"/>
      <c r="I26" s="20"/>
      <c r="J26" s="66">
        <v>4579971</v>
      </c>
      <c r="L26" s="60"/>
      <c r="M26" s="60"/>
      <c r="N26" s="56"/>
      <c r="O26" s="20"/>
      <c r="P26" s="20"/>
    </row>
    <row r="27" spans="1:16" ht="13.5">
      <c r="A27" s="31" t="s">
        <v>14</v>
      </c>
      <c r="B27" s="32" t="s">
        <v>34</v>
      </c>
      <c r="C27" s="33">
        <v>160228</v>
      </c>
      <c r="D27" s="34">
        <f>D22+D21</f>
        <v>561850</v>
      </c>
      <c r="E27" s="29"/>
      <c r="F27" s="29"/>
      <c r="G27" s="29"/>
      <c r="H27" s="29"/>
      <c r="I27" s="30">
        <f>SUM(I21:I22)</f>
        <v>0</v>
      </c>
      <c r="J27" s="67">
        <f>J26+J25+J23+J22+J21+J24</f>
        <v>7271202</v>
      </c>
      <c r="L27" s="60"/>
      <c r="M27" s="63"/>
      <c r="N27" s="56"/>
      <c r="O27" s="20"/>
      <c r="P27" s="20"/>
    </row>
    <row r="28" spans="1:16" ht="13.5">
      <c r="A28" s="77">
        <v>6121</v>
      </c>
      <c r="B28" s="76" t="s">
        <v>46</v>
      </c>
      <c r="C28" s="33"/>
      <c r="D28" s="30">
        <v>102850</v>
      </c>
      <c r="E28" s="29"/>
      <c r="F28" s="29"/>
      <c r="G28" s="29"/>
      <c r="H28" s="29"/>
      <c r="I28" s="30"/>
      <c r="J28" s="66">
        <v>1769603</v>
      </c>
      <c r="L28" s="60"/>
      <c r="M28" s="63"/>
      <c r="N28" s="56"/>
      <c r="O28" s="56"/>
      <c r="P28" s="56"/>
    </row>
    <row r="29" spans="1:16" ht="13.5">
      <c r="A29" s="77">
        <v>6121</v>
      </c>
      <c r="B29" s="76" t="s">
        <v>45</v>
      </c>
      <c r="C29" s="33"/>
      <c r="D29" s="30"/>
      <c r="E29" s="29"/>
      <c r="F29" s="29"/>
      <c r="G29" s="29"/>
      <c r="H29" s="29"/>
      <c r="I29" s="30"/>
      <c r="J29" s="66">
        <v>1254326</v>
      </c>
      <c r="L29" s="60"/>
      <c r="M29" s="63"/>
      <c r="N29" s="56"/>
      <c r="O29" s="56"/>
      <c r="P29" s="56"/>
    </row>
    <row r="30" spans="1:16" ht="13.5">
      <c r="A30" s="77">
        <v>6121</v>
      </c>
      <c r="B30" s="76" t="s">
        <v>58</v>
      </c>
      <c r="C30" s="33"/>
      <c r="D30" s="30"/>
      <c r="E30" s="29"/>
      <c r="F30" s="29"/>
      <c r="G30" s="29"/>
      <c r="H30" s="29"/>
      <c r="I30" s="30"/>
      <c r="J30" s="66">
        <v>700000</v>
      </c>
      <c r="L30" s="60"/>
      <c r="M30" s="63"/>
      <c r="N30" s="56"/>
      <c r="O30" s="56"/>
      <c r="P30" s="56"/>
    </row>
    <row r="31" spans="1:16" ht="13.5">
      <c r="A31" s="77">
        <v>6122</v>
      </c>
      <c r="B31" s="76" t="s">
        <v>53</v>
      </c>
      <c r="C31" s="33"/>
      <c r="D31" s="30"/>
      <c r="E31" s="29"/>
      <c r="F31" s="29"/>
      <c r="G31" s="29"/>
      <c r="H31" s="29"/>
      <c r="I31" s="30"/>
      <c r="J31" s="66">
        <v>1661330</v>
      </c>
      <c r="L31" s="60"/>
      <c r="M31" s="63"/>
      <c r="N31" s="56"/>
      <c r="O31" s="56"/>
      <c r="P31" s="56"/>
    </row>
    <row r="32" spans="1:16" ht="13.5">
      <c r="A32" s="31" t="s">
        <v>27</v>
      </c>
      <c r="B32" s="32" t="s">
        <v>24</v>
      </c>
      <c r="C32" s="33"/>
      <c r="D32" s="34">
        <f>D28</f>
        <v>102850</v>
      </c>
      <c r="E32" s="29"/>
      <c r="F32" s="29"/>
      <c r="G32" s="29"/>
      <c r="H32" s="29"/>
      <c r="I32" s="30"/>
      <c r="J32" s="67">
        <f>J31+J29+J28+J30</f>
        <v>5385259</v>
      </c>
      <c r="L32" s="60"/>
      <c r="M32" s="63"/>
      <c r="N32" s="56"/>
      <c r="O32" s="56"/>
      <c r="P32" s="56"/>
    </row>
    <row r="33" spans="1:16" s="4" customFormat="1" ht="13.5">
      <c r="A33" s="21"/>
      <c r="B33" s="26" t="s">
        <v>6</v>
      </c>
      <c r="C33" s="27" t="e">
        <f>SUM(#REF!)</f>
        <v>#REF!</v>
      </c>
      <c r="D33" s="78">
        <f>D32+D27</f>
        <v>664700</v>
      </c>
      <c r="E33" s="43"/>
      <c r="F33" s="43"/>
      <c r="G33" s="43"/>
      <c r="H33" s="43"/>
      <c r="I33" s="44">
        <f>SUM(I27:I27)</f>
        <v>0</v>
      </c>
      <c r="J33" s="69">
        <f>J32+J27</f>
        <v>12656461</v>
      </c>
      <c r="L33" s="26" t="s">
        <v>18</v>
      </c>
      <c r="M33" s="26"/>
      <c r="N33" s="59">
        <f>SUM(N21:N27)</f>
        <v>530</v>
      </c>
      <c r="O33" s="59">
        <f>SUM(O21:O27)</f>
        <v>530</v>
      </c>
      <c r="P33" s="59">
        <f>SUM(P21:P27)</f>
        <v>550</v>
      </c>
    </row>
    <row r="34" spans="4:10" ht="13.5">
      <c r="D34" s="47"/>
      <c r="E34" s="47"/>
      <c r="F34" s="47"/>
      <c r="G34" s="47"/>
      <c r="H34" s="47"/>
      <c r="I34" s="47"/>
      <c r="J34" s="71"/>
    </row>
    <row r="35" spans="1:16" s="4" customFormat="1" ht="13.5">
      <c r="A35" s="11"/>
      <c r="B35" s="35" t="s">
        <v>17</v>
      </c>
      <c r="C35" s="36"/>
      <c r="D35" s="48">
        <f>D18</f>
        <v>2016359</v>
      </c>
      <c r="E35" s="49"/>
      <c r="F35" s="49"/>
      <c r="G35" s="49"/>
      <c r="H35" s="49"/>
      <c r="I35" s="48">
        <f>I18</f>
        <v>1920969</v>
      </c>
      <c r="J35" s="72">
        <f>J18</f>
        <v>11347442.25</v>
      </c>
      <c r="N35" s="37"/>
      <c r="O35" s="37"/>
      <c r="P35" s="37"/>
    </row>
    <row r="36" spans="1:16" s="4" customFormat="1" ht="13.5">
      <c r="A36" s="11"/>
      <c r="B36" s="38" t="s">
        <v>18</v>
      </c>
      <c r="C36" s="39"/>
      <c r="D36" s="50">
        <f>D33</f>
        <v>664700</v>
      </c>
      <c r="E36" s="51"/>
      <c r="F36" s="51"/>
      <c r="G36" s="51"/>
      <c r="H36" s="51"/>
      <c r="I36" s="50">
        <f>I33</f>
        <v>0</v>
      </c>
      <c r="J36" s="73">
        <f>J33</f>
        <v>12656461</v>
      </c>
      <c r="N36" s="37"/>
      <c r="O36" s="37"/>
      <c r="P36" s="37"/>
    </row>
    <row r="37" spans="1:16" s="4" customFormat="1" ht="13.5">
      <c r="A37" s="11"/>
      <c r="B37" s="35" t="s">
        <v>19</v>
      </c>
      <c r="C37" s="36"/>
      <c r="D37" s="48">
        <f>D35-D36</f>
        <v>1351659</v>
      </c>
      <c r="E37" s="49"/>
      <c r="F37" s="49"/>
      <c r="G37" s="49"/>
      <c r="H37" s="49"/>
      <c r="I37" s="48">
        <f>I35-I36</f>
        <v>1920969</v>
      </c>
      <c r="J37" s="72">
        <f>J35-J36</f>
        <v>-1309018.75</v>
      </c>
      <c r="N37" s="37"/>
      <c r="O37" s="37"/>
      <c r="P37" s="37"/>
    </row>
    <row r="39" spans="2:17" ht="13.5">
      <c r="B39" s="64" t="s">
        <v>60</v>
      </c>
      <c r="C39" t="s">
        <v>59</v>
      </c>
      <c r="I39" s="80" t="s">
        <v>36</v>
      </c>
      <c r="J39" s="81">
        <v>1309019</v>
      </c>
      <c r="L39" s="85"/>
      <c r="M39" s="85"/>
      <c r="N39" s="85"/>
      <c r="O39" s="85"/>
      <c r="P39" s="85"/>
      <c r="Q39" s="85"/>
    </row>
    <row r="41" spans="2:10" ht="13.5">
      <c r="B41" s="82" t="s">
        <v>61</v>
      </c>
      <c r="J41" s="81">
        <f>J39+J37</f>
        <v>0.25</v>
      </c>
    </row>
    <row r="43" ht="12.75">
      <c r="A43" s="64" t="s">
        <v>37</v>
      </c>
    </row>
    <row r="44" ht="12.75">
      <c r="A44" s="64" t="s">
        <v>63</v>
      </c>
    </row>
    <row r="46" spans="2:10" ht="12.75">
      <c r="B46" t="s">
        <v>30</v>
      </c>
      <c r="J46" t="s">
        <v>31</v>
      </c>
    </row>
    <row r="47" ht="12.75">
      <c r="B47" s="6"/>
    </row>
    <row r="48" spans="1:2" s="4" customFormat="1" ht="12.75">
      <c r="A48" s="8"/>
      <c r="B48" s="9"/>
    </row>
    <row r="49" ht="12.75">
      <c r="B49" t="s">
        <v>36</v>
      </c>
    </row>
  </sheetData>
  <sheetProtection/>
  <mergeCells count="3">
    <mergeCell ref="A1:J1"/>
    <mergeCell ref="A2:J2"/>
    <mergeCell ref="L39:Q39"/>
  </mergeCells>
  <printOptions horizontalCentered="1"/>
  <pageMargins left="0.3937007874015748" right="0.15748031496062992" top="0.35433070866141736" bottom="0.5511811023622047" header="0.2755905511811024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2020-11-19T07:55:39Z</cp:lastPrinted>
  <dcterms:created xsi:type="dcterms:W3CDTF">2020-11-20T08:46:29Z</dcterms:created>
  <dcterms:modified xsi:type="dcterms:W3CDTF">2020-11-20T08:46:29Z</dcterms:modified>
  <cp:category/>
  <cp:version/>
  <cp:contentType/>
  <cp:contentStatus/>
</cp:coreProperties>
</file>