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/>
  <mc:AlternateContent xmlns:mc="http://schemas.openxmlformats.org/markup-compatibility/2006">
    <mc:Choice Requires="x15">
      <x15ac:absPath xmlns:x15ac="http://schemas.microsoft.com/office/spreadsheetml/2010/11/ac" url="H:\2018\Sběrný dvůr, ODPADY\"/>
    </mc:Choice>
  </mc:AlternateContent>
  <xr:revisionPtr revIDLastSave="0" documentId="8_{0E1179D5-875F-4917-AF6F-78FF13515023}" xr6:coauthVersionLast="38" xr6:coauthVersionMax="38" xr10:uidLastSave="{00000000-0000-0000-0000-000000000000}"/>
  <bookViews>
    <workbookView xWindow="0" yWindow="0" windowWidth="23040" windowHeight="9060" xr2:uid="{00000000-000D-0000-FFFF-FFFF00000000}"/>
  </bookViews>
  <sheets>
    <sheet name="KALENDÁŘ" sheetId="1" r:id="rId1"/>
  </sheets>
  <definedNames>
    <definedName name="ČísloPočátečníhoTýdne">KALENDÁŘ!$R$7</definedName>
    <definedName name="Dny">{0,1,2,3,4,5,6} + {0;1;2;3;4;5}*7</definedName>
    <definedName name="KalendářníRok">KALENDÁŘ!$F$2</definedName>
    <definedName name="_xlnm.Print_Area" localSheetId="0">KALENDÁŘ!$A$1:$P$63</definedName>
    <definedName name="ZačátekTýdne">KALENDÁŘ!$R$5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0" i="1" l="1"/>
  <c r="O50" i="1"/>
  <c r="N50" i="1"/>
  <c r="M50" i="1"/>
  <c r="L50" i="1"/>
  <c r="K50" i="1"/>
  <c r="J50" i="1"/>
  <c r="H50" i="1"/>
  <c r="G50" i="1"/>
  <c r="F50" i="1"/>
  <c r="E50" i="1"/>
  <c r="D50" i="1"/>
  <c r="C50" i="1"/>
  <c r="B50" i="1"/>
  <c r="P41" i="1"/>
  <c r="O41" i="1"/>
  <c r="N41" i="1"/>
  <c r="M41" i="1"/>
  <c r="L41" i="1"/>
  <c r="K41" i="1"/>
  <c r="J41" i="1"/>
  <c r="H41" i="1"/>
  <c r="G41" i="1"/>
  <c r="F41" i="1"/>
  <c r="E41" i="1"/>
  <c r="D41" i="1"/>
  <c r="C41" i="1"/>
  <c r="B41" i="1"/>
  <c r="P32" i="1"/>
  <c r="O32" i="1"/>
  <c r="N32" i="1"/>
  <c r="M32" i="1"/>
  <c r="L32" i="1"/>
  <c r="K32" i="1"/>
  <c r="J32" i="1"/>
  <c r="H32" i="1"/>
  <c r="G32" i="1"/>
  <c r="F32" i="1"/>
  <c r="E32" i="1"/>
  <c r="D32" i="1"/>
  <c r="C32" i="1"/>
  <c r="B32" i="1"/>
  <c r="P23" i="1"/>
  <c r="O23" i="1"/>
  <c r="N23" i="1"/>
  <c r="M23" i="1"/>
  <c r="L23" i="1"/>
  <c r="K23" i="1"/>
  <c r="J23" i="1"/>
  <c r="H23" i="1"/>
  <c r="G23" i="1"/>
  <c r="F23" i="1"/>
  <c r="E23" i="1"/>
  <c r="D23" i="1"/>
  <c r="C23" i="1"/>
  <c r="B23" i="1"/>
  <c r="P14" i="1"/>
  <c r="O14" i="1"/>
  <c r="N14" i="1"/>
  <c r="M14" i="1"/>
  <c r="L14" i="1"/>
  <c r="K14" i="1"/>
  <c r="J14" i="1"/>
  <c r="H14" i="1"/>
  <c r="G14" i="1"/>
  <c r="F14" i="1"/>
  <c r="E14" i="1"/>
  <c r="D14" i="1"/>
  <c r="C14" i="1"/>
  <c r="B14" i="1"/>
  <c r="P5" i="1"/>
  <c r="O5" i="1"/>
  <c r="N5" i="1"/>
  <c r="M5" i="1"/>
  <c r="L5" i="1"/>
  <c r="K5" i="1"/>
  <c r="J5" i="1"/>
  <c r="R7" i="1" l="1"/>
  <c r="E5" i="1" l="1"/>
  <c r="H5" i="1"/>
  <c r="D5" i="1"/>
  <c r="G5" i="1"/>
  <c r="C5" i="1"/>
  <c r="F5" i="1"/>
  <c r="B5" i="1"/>
  <c r="I32" i="1"/>
  <c r="I23" i="1"/>
  <c r="A50" i="1"/>
  <c r="I50" i="1"/>
  <c r="A23" i="1"/>
  <c r="A41" i="1"/>
  <c r="I5" i="1"/>
  <c r="A5" i="1"/>
  <c r="I41" i="1"/>
  <c r="I14" i="1"/>
  <c r="A32" i="1"/>
  <c r="A14" i="1"/>
  <c r="J37" i="1" l="1" a="1"/>
  <c r="J35" i="1" a="1"/>
  <c r="J33" i="1" a="1"/>
  <c r="J36" i="1" a="1"/>
  <c r="J34" i="1" a="1"/>
  <c r="J38" i="1" a="1"/>
  <c r="B28" i="1" a="1"/>
  <c r="B26" i="1" a="1"/>
  <c r="B24" i="1" a="1"/>
  <c r="B29" i="1" a="1"/>
  <c r="B27" i="1" a="1"/>
  <c r="B25" i="1" a="1"/>
  <c r="J42" i="1" a="1"/>
  <c r="J46" i="1" a="1"/>
  <c r="J44" i="1" a="1"/>
  <c r="J47" i="1" a="1"/>
  <c r="J45" i="1" a="1"/>
  <c r="J43" i="1" a="1"/>
  <c r="B37" i="1" a="1"/>
  <c r="B35" i="1" a="1"/>
  <c r="B33" i="1" a="1"/>
  <c r="B38" i="1" a="1"/>
  <c r="B36" i="1" a="1"/>
  <c r="B34" i="1" a="1"/>
  <c r="B55" i="1" a="1"/>
  <c r="B54" i="1" a="1"/>
  <c r="B52" i="1" a="1"/>
  <c r="B51" i="1" a="1"/>
  <c r="B56" i="1" a="1"/>
  <c r="B53" i="1" a="1"/>
  <c r="B47" i="1" a="1"/>
  <c r="B45" i="1" a="1"/>
  <c r="B43" i="1" a="1"/>
  <c r="B46" i="1" a="1"/>
  <c r="B42" i="1" a="1"/>
  <c r="B44" i="1" a="1"/>
  <c r="J28" i="1" a="1"/>
  <c r="J26" i="1" a="1"/>
  <c r="J24" i="1" a="1"/>
  <c r="J27" i="1" a="1"/>
  <c r="J25" i="1" a="1"/>
  <c r="J29" i="1" a="1"/>
  <c r="J56" i="1" a="1"/>
  <c r="J55" i="1" a="1"/>
  <c r="J53" i="1" a="1"/>
  <c r="J51" i="1" a="1"/>
  <c r="J54" i="1" a="1"/>
  <c r="J52" i="1" a="1"/>
  <c r="B20" i="1" a="1"/>
  <c r="B19" i="1" a="1"/>
  <c r="B18" i="1" a="1"/>
  <c r="B17" i="1" a="1"/>
  <c r="B16" i="1" a="1"/>
  <c r="B15" i="1" a="1"/>
  <c r="B6" i="1" a="1"/>
  <c r="B11" i="1" a="1"/>
  <c r="B10" i="1" a="1"/>
  <c r="B9" i="1" a="1"/>
  <c r="B8" i="1" a="1"/>
  <c r="B7" i="1" a="1"/>
  <c r="J20" i="1" a="1"/>
  <c r="J15" i="1" a="1"/>
  <c r="J19" i="1" a="1"/>
  <c r="J18" i="1" a="1"/>
  <c r="J17" i="1" a="1"/>
  <c r="J16" i="1" a="1"/>
  <c r="J11" i="1" a="1"/>
  <c r="J10" i="1" a="1"/>
  <c r="J9" i="1" a="1"/>
  <c r="J8" i="1" a="1"/>
  <c r="J7" i="1" a="1"/>
  <c r="J6" i="1" a="1"/>
  <c r="J49" i="1"/>
  <c r="J40" i="1"/>
  <c r="J31" i="1"/>
  <c r="J22" i="1"/>
  <c r="J13" i="1"/>
  <c r="B49" i="1"/>
  <c r="B40" i="1"/>
  <c r="B31" i="1"/>
  <c r="B22" i="1"/>
  <c r="B13" i="1"/>
  <c r="J4" i="1"/>
  <c r="B4" i="1"/>
  <c r="K55" i="1" l="1"/>
  <c r="O55" i="1"/>
  <c r="L55" i="1"/>
  <c r="P55" i="1"/>
  <c r="M55" i="1"/>
  <c r="J55" i="1"/>
  <c r="N55" i="1"/>
  <c r="F45" i="1"/>
  <c r="G45" i="1"/>
  <c r="B45" i="1"/>
  <c r="H45" i="1"/>
  <c r="D45" i="1"/>
  <c r="E45" i="1"/>
  <c r="C45" i="1"/>
  <c r="G35" i="1"/>
  <c r="B35" i="1"/>
  <c r="H35" i="1"/>
  <c r="F35" i="1"/>
  <c r="D35" i="1"/>
  <c r="C35" i="1"/>
  <c r="E35" i="1"/>
  <c r="D25" i="1"/>
  <c r="H25" i="1"/>
  <c r="G25" i="1"/>
  <c r="F25" i="1"/>
  <c r="E25" i="1"/>
  <c r="C25" i="1"/>
  <c r="B25" i="1"/>
  <c r="O36" i="1"/>
  <c r="L36" i="1"/>
  <c r="P36" i="1"/>
  <c r="J36" i="1"/>
  <c r="N36" i="1"/>
  <c r="K36" i="1"/>
  <c r="M36" i="1"/>
  <c r="O54" i="1"/>
  <c r="K54" i="1"/>
  <c r="P54" i="1"/>
  <c r="M54" i="1"/>
  <c r="L54" i="1"/>
  <c r="N54" i="1"/>
  <c r="J54" i="1"/>
  <c r="O56" i="1"/>
  <c r="J56" i="1"/>
  <c r="P56" i="1"/>
  <c r="N56" i="1"/>
  <c r="L56" i="1"/>
  <c r="K56" i="1"/>
  <c r="M56" i="1"/>
  <c r="P24" i="1"/>
  <c r="M24" i="1"/>
  <c r="L24" i="1"/>
  <c r="K24" i="1"/>
  <c r="J24" i="1"/>
  <c r="O24" i="1"/>
  <c r="N24" i="1"/>
  <c r="G42" i="1"/>
  <c r="B42" i="1"/>
  <c r="H42" i="1"/>
  <c r="D42" i="1"/>
  <c r="F42" i="1"/>
  <c r="C42" i="1"/>
  <c r="E42" i="1"/>
  <c r="F47" i="1"/>
  <c r="G47" i="1"/>
  <c r="B47" i="1"/>
  <c r="E47" i="1"/>
  <c r="H47" i="1"/>
  <c r="C47" i="1"/>
  <c r="D47" i="1"/>
  <c r="F52" i="1"/>
  <c r="G52" i="1"/>
  <c r="B52" i="1"/>
  <c r="D52" i="1"/>
  <c r="C52" i="1"/>
  <c r="E52" i="1"/>
  <c r="H52" i="1"/>
  <c r="G36" i="1"/>
  <c r="F36" i="1"/>
  <c r="D36" i="1"/>
  <c r="B36" i="1"/>
  <c r="H36" i="1"/>
  <c r="C36" i="1"/>
  <c r="E36" i="1"/>
  <c r="G37" i="1"/>
  <c r="B37" i="1"/>
  <c r="F37" i="1"/>
  <c r="H37" i="1"/>
  <c r="D37" i="1"/>
  <c r="C37" i="1"/>
  <c r="E37" i="1"/>
  <c r="L44" i="1"/>
  <c r="P44" i="1"/>
  <c r="M44" i="1"/>
  <c r="O44" i="1"/>
  <c r="N44" i="1"/>
  <c r="K44" i="1"/>
  <c r="J44" i="1"/>
  <c r="E27" i="1"/>
  <c r="G27" i="1"/>
  <c r="B27" i="1"/>
  <c r="F27" i="1"/>
  <c r="H27" i="1"/>
  <c r="D27" i="1"/>
  <c r="C27" i="1"/>
  <c r="H28" i="1"/>
  <c r="B28" i="1"/>
  <c r="E28" i="1"/>
  <c r="F28" i="1"/>
  <c r="G28" i="1"/>
  <c r="C28" i="1"/>
  <c r="D28" i="1"/>
  <c r="O33" i="1"/>
  <c r="P33" i="1"/>
  <c r="N33" i="1"/>
  <c r="J33" i="1"/>
  <c r="L33" i="1"/>
  <c r="K33" i="1"/>
  <c r="M33" i="1"/>
  <c r="O27" i="1"/>
  <c r="J27" i="1"/>
  <c r="N27" i="1"/>
  <c r="K27" i="1"/>
  <c r="P27" i="1"/>
  <c r="L27" i="1"/>
  <c r="M27" i="1"/>
  <c r="G34" i="1"/>
  <c r="F34" i="1"/>
  <c r="D34" i="1"/>
  <c r="H34" i="1"/>
  <c r="B34" i="1"/>
  <c r="C34" i="1"/>
  <c r="E34" i="1"/>
  <c r="L51" i="1"/>
  <c r="P51" i="1"/>
  <c r="M51" i="1"/>
  <c r="O51" i="1"/>
  <c r="K51" i="1"/>
  <c r="N51" i="1"/>
  <c r="J51" i="1"/>
  <c r="O29" i="1"/>
  <c r="L29" i="1"/>
  <c r="K29" i="1"/>
  <c r="P29" i="1"/>
  <c r="J29" i="1"/>
  <c r="N29" i="1"/>
  <c r="M29" i="1"/>
  <c r="O26" i="1"/>
  <c r="J26" i="1"/>
  <c r="M26" i="1"/>
  <c r="N26" i="1"/>
  <c r="P26" i="1"/>
  <c r="L26" i="1"/>
  <c r="K26" i="1"/>
  <c r="B46" i="1"/>
  <c r="G46" i="1"/>
  <c r="F46" i="1"/>
  <c r="H46" i="1"/>
  <c r="C46" i="1"/>
  <c r="D46" i="1"/>
  <c r="E46" i="1"/>
  <c r="B53" i="1"/>
  <c r="G53" i="1"/>
  <c r="F53" i="1"/>
  <c r="H53" i="1"/>
  <c r="E53" i="1"/>
  <c r="D53" i="1"/>
  <c r="C53" i="1"/>
  <c r="F54" i="1"/>
  <c r="G54" i="1"/>
  <c r="B54" i="1"/>
  <c r="H54" i="1"/>
  <c r="C54" i="1"/>
  <c r="D54" i="1"/>
  <c r="E54" i="1"/>
  <c r="G38" i="1"/>
  <c r="F38" i="1"/>
  <c r="B38" i="1"/>
  <c r="D38" i="1"/>
  <c r="H38" i="1"/>
  <c r="C38" i="1"/>
  <c r="E38" i="1"/>
  <c r="P43" i="1"/>
  <c r="M43" i="1"/>
  <c r="L43" i="1"/>
  <c r="O43" i="1"/>
  <c r="J43" i="1"/>
  <c r="N43" i="1"/>
  <c r="K43" i="1"/>
  <c r="L46" i="1"/>
  <c r="P46" i="1"/>
  <c r="M46" i="1"/>
  <c r="O46" i="1"/>
  <c r="J46" i="1"/>
  <c r="K46" i="1"/>
  <c r="N46" i="1"/>
  <c r="G29" i="1"/>
  <c r="D29" i="1"/>
  <c r="H29" i="1"/>
  <c r="C29" i="1"/>
  <c r="B29" i="1"/>
  <c r="F29" i="1"/>
  <c r="E29" i="1"/>
  <c r="O38" i="1"/>
  <c r="L38" i="1"/>
  <c r="J38" i="1"/>
  <c r="N38" i="1"/>
  <c r="P38" i="1"/>
  <c r="K38" i="1"/>
  <c r="M38" i="1"/>
  <c r="O35" i="1"/>
  <c r="P35" i="1"/>
  <c r="N35" i="1"/>
  <c r="L35" i="1"/>
  <c r="J35" i="1"/>
  <c r="K35" i="1"/>
  <c r="M35" i="1"/>
  <c r="P52" i="1"/>
  <c r="M52" i="1"/>
  <c r="L52" i="1"/>
  <c r="O52" i="1"/>
  <c r="J52" i="1"/>
  <c r="K52" i="1"/>
  <c r="N52" i="1"/>
  <c r="B44" i="1"/>
  <c r="G44" i="1"/>
  <c r="F44" i="1"/>
  <c r="D44" i="1"/>
  <c r="H44" i="1"/>
  <c r="C44" i="1"/>
  <c r="E44" i="1"/>
  <c r="B51" i="1"/>
  <c r="G51" i="1"/>
  <c r="F51" i="1"/>
  <c r="E51" i="1"/>
  <c r="H51" i="1"/>
  <c r="D51" i="1"/>
  <c r="C51" i="1"/>
  <c r="P47" i="1"/>
  <c r="M47" i="1"/>
  <c r="L47" i="1"/>
  <c r="O47" i="1"/>
  <c r="N47" i="1"/>
  <c r="K47" i="1"/>
  <c r="J47" i="1"/>
  <c r="G26" i="1"/>
  <c r="B26" i="1"/>
  <c r="F26" i="1"/>
  <c r="E26" i="1"/>
  <c r="H26" i="1"/>
  <c r="C26" i="1"/>
  <c r="D26" i="1"/>
  <c r="L53" i="1"/>
  <c r="P53" i="1"/>
  <c r="M53" i="1"/>
  <c r="O53" i="1"/>
  <c r="J53" i="1"/>
  <c r="K53" i="1"/>
  <c r="N53" i="1"/>
  <c r="O25" i="1"/>
  <c r="J25" i="1"/>
  <c r="M25" i="1"/>
  <c r="N25" i="1"/>
  <c r="P25" i="1"/>
  <c r="K25" i="1"/>
  <c r="L25" i="1"/>
  <c r="O28" i="1"/>
  <c r="L28" i="1"/>
  <c r="K28" i="1"/>
  <c r="P28" i="1"/>
  <c r="J28" i="1"/>
  <c r="M28" i="1"/>
  <c r="N28" i="1"/>
  <c r="F43" i="1"/>
  <c r="G43" i="1"/>
  <c r="B43" i="1"/>
  <c r="H43" i="1"/>
  <c r="E43" i="1"/>
  <c r="C43" i="1"/>
  <c r="D43" i="1"/>
  <c r="H56" i="1"/>
  <c r="F56" i="1"/>
  <c r="E56" i="1"/>
  <c r="B56" i="1"/>
  <c r="D56" i="1"/>
  <c r="C56" i="1"/>
  <c r="G56" i="1"/>
  <c r="C55" i="1"/>
  <c r="G55" i="1"/>
  <c r="B55" i="1"/>
  <c r="F55" i="1"/>
  <c r="E55" i="1"/>
  <c r="D55" i="1"/>
  <c r="H55" i="1"/>
  <c r="G33" i="1"/>
  <c r="D33" i="1"/>
  <c r="H33" i="1"/>
  <c r="C33" i="1"/>
  <c r="B33" i="1"/>
  <c r="E33" i="1"/>
  <c r="F33" i="1"/>
  <c r="P45" i="1"/>
  <c r="M45" i="1"/>
  <c r="L45" i="1"/>
  <c r="O45" i="1"/>
  <c r="J45" i="1"/>
  <c r="N45" i="1"/>
  <c r="K45" i="1"/>
  <c r="P42" i="1"/>
  <c r="N42" i="1"/>
  <c r="J42" i="1"/>
  <c r="L42" i="1"/>
  <c r="K42" i="1"/>
  <c r="O42" i="1"/>
  <c r="M42" i="1"/>
  <c r="F24" i="1"/>
  <c r="C24" i="1"/>
  <c r="B24" i="1"/>
  <c r="H24" i="1"/>
  <c r="E24" i="1"/>
  <c r="D24" i="1"/>
  <c r="G24" i="1"/>
  <c r="O34" i="1"/>
  <c r="L34" i="1"/>
  <c r="J34" i="1"/>
  <c r="P34" i="1"/>
  <c r="N34" i="1"/>
  <c r="K34" i="1"/>
  <c r="M34" i="1"/>
  <c r="O37" i="1"/>
  <c r="P37" i="1"/>
  <c r="L37" i="1"/>
  <c r="N37" i="1"/>
  <c r="J37" i="1"/>
  <c r="K37" i="1"/>
  <c r="M37" i="1"/>
  <c r="N6" i="1"/>
  <c r="O6" i="1"/>
  <c r="M6" i="1"/>
  <c r="J6" i="1"/>
  <c r="L6" i="1"/>
  <c r="P6" i="1"/>
  <c r="K6" i="1"/>
  <c r="M16" i="1"/>
  <c r="J16" i="1"/>
  <c r="L16" i="1"/>
  <c r="O16" i="1"/>
  <c r="P16" i="1"/>
  <c r="N16" i="1"/>
  <c r="K16" i="1"/>
  <c r="H7" i="1"/>
  <c r="B7" i="1"/>
  <c r="D7" i="1"/>
  <c r="G7" i="1"/>
  <c r="F7" i="1"/>
  <c r="C7" i="1"/>
  <c r="E7" i="1"/>
  <c r="F15" i="1"/>
  <c r="H15" i="1"/>
  <c r="E15" i="1"/>
  <c r="D15" i="1"/>
  <c r="B15" i="1"/>
  <c r="G15" i="1"/>
  <c r="C15" i="1"/>
  <c r="M7" i="1"/>
  <c r="P7" i="1"/>
  <c r="K7" i="1"/>
  <c r="L7" i="1"/>
  <c r="N7" i="1"/>
  <c r="J7" i="1"/>
  <c r="O7" i="1"/>
  <c r="M17" i="1"/>
  <c r="P17" i="1"/>
  <c r="L17" i="1"/>
  <c r="N17" i="1"/>
  <c r="J17" i="1"/>
  <c r="K17" i="1"/>
  <c r="O17" i="1"/>
  <c r="H8" i="1"/>
  <c r="C8" i="1"/>
  <c r="F8" i="1"/>
  <c r="B8" i="1"/>
  <c r="D8" i="1"/>
  <c r="G8" i="1"/>
  <c r="E8" i="1"/>
  <c r="D16" i="1"/>
  <c r="F16" i="1"/>
  <c r="B16" i="1"/>
  <c r="C16" i="1"/>
  <c r="H16" i="1"/>
  <c r="G16" i="1"/>
  <c r="E16" i="1"/>
  <c r="N8" i="1"/>
  <c r="O8" i="1"/>
  <c r="J8" i="1"/>
  <c r="P8" i="1"/>
  <c r="L8" i="1"/>
  <c r="K8" i="1"/>
  <c r="M8" i="1"/>
  <c r="O18" i="1"/>
  <c r="N18" i="1"/>
  <c r="K18" i="1"/>
  <c r="L18" i="1"/>
  <c r="J18" i="1"/>
  <c r="P18" i="1"/>
  <c r="M18" i="1"/>
  <c r="G9" i="1"/>
  <c r="E9" i="1"/>
  <c r="F9" i="1"/>
  <c r="C9" i="1"/>
  <c r="B9" i="1"/>
  <c r="D9" i="1"/>
  <c r="H9" i="1"/>
  <c r="G17" i="1"/>
  <c r="H17" i="1"/>
  <c r="C17" i="1"/>
  <c r="E17" i="1"/>
  <c r="B17" i="1"/>
  <c r="D17" i="1"/>
  <c r="F17" i="1"/>
  <c r="K9" i="1"/>
  <c r="L9" i="1"/>
  <c r="P9" i="1"/>
  <c r="O9" i="1"/>
  <c r="J9" i="1"/>
  <c r="M9" i="1"/>
  <c r="N9" i="1"/>
  <c r="K19" i="1"/>
  <c r="J19" i="1"/>
  <c r="N19" i="1"/>
  <c r="P19" i="1"/>
  <c r="M19" i="1"/>
  <c r="L19" i="1"/>
  <c r="O19" i="1"/>
  <c r="E10" i="1"/>
  <c r="F10" i="1"/>
  <c r="H10" i="1"/>
  <c r="D10" i="1"/>
  <c r="B10" i="1"/>
  <c r="G10" i="1"/>
  <c r="C10" i="1"/>
  <c r="E18" i="1"/>
  <c r="F18" i="1"/>
  <c r="C18" i="1"/>
  <c r="B18" i="1"/>
  <c r="H18" i="1"/>
  <c r="G18" i="1"/>
  <c r="D18" i="1"/>
  <c r="P10" i="1"/>
  <c r="M10" i="1"/>
  <c r="J10" i="1"/>
  <c r="O10" i="1"/>
  <c r="L10" i="1"/>
  <c r="N10" i="1"/>
  <c r="K10" i="1"/>
  <c r="K15" i="1"/>
  <c r="L15" i="1"/>
  <c r="J15" i="1"/>
  <c r="O15" i="1"/>
  <c r="N15" i="1"/>
  <c r="P15" i="1"/>
  <c r="M15" i="1"/>
  <c r="C11" i="1"/>
  <c r="E11" i="1"/>
  <c r="G11" i="1"/>
  <c r="H11" i="1"/>
  <c r="F11" i="1"/>
  <c r="B11" i="1"/>
  <c r="D11" i="1"/>
  <c r="B19" i="1"/>
  <c r="G19" i="1"/>
  <c r="F19" i="1"/>
  <c r="H19" i="1"/>
  <c r="C19" i="1"/>
  <c r="E19" i="1"/>
  <c r="D19" i="1"/>
  <c r="L11" i="1"/>
  <c r="M11" i="1"/>
  <c r="P11" i="1"/>
  <c r="J11" i="1"/>
  <c r="N11" i="1"/>
  <c r="K11" i="1"/>
  <c r="O11" i="1"/>
  <c r="N20" i="1"/>
  <c r="K20" i="1"/>
  <c r="O20" i="1"/>
  <c r="M20" i="1"/>
  <c r="L20" i="1"/>
  <c r="P20" i="1"/>
  <c r="J20" i="1"/>
  <c r="C6" i="1"/>
  <c r="E6" i="1"/>
  <c r="H6" i="1"/>
  <c r="B6" i="1"/>
  <c r="F6" i="1"/>
  <c r="G6" i="1"/>
  <c r="D6" i="1"/>
  <c r="B20" i="1"/>
  <c r="D20" i="1"/>
  <c r="E20" i="1"/>
  <c r="F20" i="1"/>
  <c r="G20" i="1"/>
  <c r="C20" i="1"/>
  <c r="H20" i="1"/>
</calcChain>
</file>

<file path=xl/sharedStrings.xml><?xml version="1.0" encoding="utf-8"?>
<sst xmlns="http://schemas.openxmlformats.org/spreadsheetml/2006/main" count="8" uniqueCount="8">
  <si>
    <t>Počáteční den týdne:</t>
  </si>
  <si>
    <t>Pondělí</t>
  </si>
  <si>
    <t>sklo</t>
  </si>
  <si>
    <t>sběrová sobota</t>
  </si>
  <si>
    <t>Přáslavice</t>
  </si>
  <si>
    <t>plast + papír</t>
  </si>
  <si>
    <t xml:space="preserve">komunál </t>
  </si>
  <si>
    <t>bio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</si>
</sst>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"/>
    <numFmt numFmtId="165" formatCode="d"/>
  </numFmts>
  <fonts count="12" x14ac:knownFonts="1">
    <font>
      <sz val="11"/>
      <color theme="1"/>
      <name val="Calibri"/>
      <family val="2"/>
      <scheme val="minor"/>
    </font>
    <font>
      <sz val="9"/>
      <color theme="3"/>
      <name val="Calibri"/>
      <family val="2"/>
      <scheme val="minor"/>
    </font>
    <font>
      <sz val="10"/>
      <color theme="3"/>
      <name val="Calibri"/>
      <family val="2"/>
      <scheme val="minor"/>
    </font>
    <font>
      <sz val="48"/>
      <color theme="1"/>
      <name val="Calibri Light"/>
      <family val="2"/>
      <scheme val="maj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theme="3"/>
      <name val="Calibri Light"/>
      <family val="2"/>
      <scheme val="major"/>
    </font>
    <font>
      <b/>
      <sz val="11"/>
      <color theme="3"/>
      <name val="Calibri Light"/>
      <family val="2"/>
      <scheme val="major"/>
    </font>
    <font>
      <sz val="11"/>
      <color theme="1" tint="0.24994659260841701"/>
      <name val="Calibri Light"/>
      <family val="2"/>
      <scheme val="major"/>
    </font>
    <font>
      <sz val="11"/>
      <color theme="3"/>
      <name val="Calibri Light"/>
      <family val="2"/>
      <scheme val="major"/>
    </font>
    <font>
      <sz val="28"/>
      <color theme="1"/>
      <name val="Calibri"/>
      <family val="2"/>
      <charset val="238"/>
      <scheme val="minor"/>
    </font>
    <font>
      <b/>
      <sz val="48"/>
      <color theme="3"/>
      <name val="Calibri Light"/>
      <family val="2"/>
      <charset val="238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theme="4" tint="-0.499984740745262"/>
      </bottom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</borders>
  <cellStyleXfs count="5">
    <xf numFmtId="0" fontId="0" fillId="0" borderId="0"/>
    <xf numFmtId="0" fontId="9" fillId="2" borderId="3" applyNumberFormat="0" applyAlignment="0" applyProtection="0"/>
    <xf numFmtId="0" fontId="6" fillId="0" borderId="0" applyNumberFormat="0" applyFill="0" applyProtection="0">
      <alignment horizontal="center" vertical="center"/>
    </xf>
    <xf numFmtId="0" fontId="7" fillId="0" borderId="1" applyNumberFormat="0" applyFill="0" applyProtection="0">
      <alignment horizontal="center" vertical="center"/>
    </xf>
    <xf numFmtId="0" fontId="8" fillId="0" borderId="2" applyNumberFormat="0" applyFill="0" applyAlignment="0" applyProtection="0"/>
  </cellStyleXfs>
  <cellXfs count="4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/>
    <xf numFmtId="0" fontId="0" fillId="0" borderId="0" xfId="0" applyAlignment="1">
      <alignment vertical="center"/>
    </xf>
    <xf numFmtId="165" fontId="1" fillId="0" borderId="0" xfId="0" applyNumberFormat="1" applyFont="1" applyFill="1" applyAlignment="1">
      <alignment horizontal="center"/>
    </xf>
    <xf numFmtId="165" fontId="2" fillId="0" borderId="0" xfId="0" applyNumberFormat="1" applyFont="1" applyFill="1" applyAlignment="1">
      <alignment horizontal="center"/>
    </xf>
    <xf numFmtId="165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5" fontId="2" fillId="0" borderId="0" xfId="0" applyNumberFormat="1" applyFont="1" applyFill="1" applyAlignment="1">
      <alignment horizontal="center" vertical="center"/>
    </xf>
    <xf numFmtId="0" fontId="0" fillId="0" borderId="0" xfId="0" applyFill="1"/>
    <xf numFmtId="0" fontId="3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/>
    <xf numFmtId="0" fontId="4" fillId="0" borderId="0" xfId="0" applyFont="1" applyFill="1" applyBorder="1" applyAlignment="1">
      <alignment vertical="center"/>
    </xf>
    <xf numFmtId="0" fontId="5" fillId="0" borderId="0" xfId="0" applyFont="1" applyBorder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/>
    <xf numFmtId="164" fontId="8" fillId="0" borderId="2" xfId="4" applyNumberFormat="1" applyFill="1" applyAlignment="1">
      <alignment horizontal="center" vertical="center"/>
    </xf>
    <xf numFmtId="0" fontId="5" fillId="0" borderId="0" xfId="0" applyFont="1"/>
    <xf numFmtId="0" fontId="7" fillId="0" borderId="1" xfId="3" applyAlignment="1">
      <alignment horizontal="left" vertical="center"/>
    </xf>
    <xf numFmtId="0" fontId="9" fillId="2" borderId="3" xfId="1" applyAlignment="1">
      <alignment horizontal="left" vertical="center"/>
    </xf>
    <xf numFmtId="165" fontId="2" fillId="3" borderId="0" xfId="0" applyNumberFormat="1" applyFont="1" applyFill="1" applyAlignment="1">
      <alignment horizontal="center" vertical="center"/>
    </xf>
    <xf numFmtId="165" fontId="1" fillId="5" borderId="0" xfId="0" applyNumberFormat="1" applyFont="1" applyFill="1" applyAlignment="1">
      <alignment horizontal="center" vertical="center"/>
    </xf>
    <xf numFmtId="165" fontId="2" fillId="5" borderId="0" xfId="0" applyNumberFormat="1" applyFont="1" applyFill="1" applyAlignment="1">
      <alignment horizontal="center"/>
    </xf>
    <xf numFmtId="165" fontId="2" fillId="5" borderId="0" xfId="0" applyNumberFormat="1" applyFont="1" applyFill="1" applyAlignment="1">
      <alignment horizontal="center" vertical="center"/>
    </xf>
    <xf numFmtId="0" fontId="0" fillId="6" borderId="0" xfId="0" applyFill="1"/>
    <xf numFmtId="0" fontId="0" fillId="4" borderId="0" xfId="0" applyFill="1"/>
    <xf numFmtId="0" fontId="0" fillId="5" borderId="0" xfId="0" applyFill="1"/>
    <xf numFmtId="0" fontId="0" fillId="3" borderId="0" xfId="0" applyFill="1"/>
    <xf numFmtId="0" fontId="0" fillId="7" borderId="0" xfId="0" applyFill="1"/>
    <xf numFmtId="165" fontId="1" fillId="9" borderId="0" xfId="0" applyNumberFormat="1" applyFont="1" applyFill="1" applyAlignment="1">
      <alignment horizontal="center"/>
    </xf>
    <xf numFmtId="165" fontId="1" fillId="9" borderId="0" xfId="0" applyNumberFormat="1" applyFont="1" applyFill="1" applyAlignment="1">
      <alignment horizontal="center" vertical="center"/>
    </xf>
    <xf numFmtId="165" fontId="2" fillId="9" borderId="0" xfId="0" applyNumberFormat="1" applyFont="1" applyFill="1" applyAlignment="1">
      <alignment horizontal="center" vertical="center"/>
    </xf>
    <xf numFmtId="165" fontId="2" fillId="9" borderId="0" xfId="0" applyNumberFormat="1" applyFont="1" applyFill="1" applyAlignment="1">
      <alignment horizontal="center"/>
    </xf>
    <xf numFmtId="165" fontId="1" fillId="8" borderId="0" xfId="0" applyNumberFormat="1" applyFont="1" applyFill="1" applyAlignment="1">
      <alignment horizontal="center" vertical="center"/>
    </xf>
    <xf numFmtId="165" fontId="2" fillId="8" borderId="0" xfId="0" applyNumberFormat="1" applyFont="1" applyFill="1" applyAlignment="1">
      <alignment horizontal="center" vertical="center"/>
    </xf>
    <xf numFmtId="165" fontId="2" fillId="8" borderId="0" xfId="0" applyNumberFormat="1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165" fontId="2" fillId="7" borderId="0" xfId="0" applyNumberFormat="1" applyFont="1" applyFill="1" applyAlignment="1">
      <alignment horizontal="center" vertical="center"/>
    </xf>
    <xf numFmtId="164" fontId="7" fillId="0" borderId="1" xfId="3" applyNumberFormat="1" applyFill="1" applyAlignment="1">
      <alignment horizontal="center"/>
    </xf>
    <xf numFmtId="164" fontId="7" fillId="0" borderId="1" xfId="3" applyNumberFormat="1" applyAlignment="1">
      <alignment horizontal="center"/>
    </xf>
    <xf numFmtId="0" fontId="10" fillId="0" borderId="0" xfId="0" applyFont="1"/>
    <xf numFmtId="0" fontId="11" fillId="0" borderId="0" xfId="2" applyFont="1" applyAlignment="1">
      <alignment horizontal="center" vertical="center"/>
    </xf>
  </cellXfs>
  <cellStyles count="5">
    <cellStyle name="Nadpis 1" xfId="2" builtinId="16" customBuiltin="1"/>
    <cellStyle name="Nadpis 2" xfId="3" builtinId="17" customBuiltin="1"/>
    <cellStyle name="Nadpis 3" xfId="4" builtinId="18" customBuiltin="1"/>
    <cellStyle name="Nadpis 4" xfId="1" builtinId="19" customBuiltin="1"/>
    <cellStyle name="Normální" xfId="0" builtinId="0"/>
  </cellStyles>
  <dxfs count="24"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22" fmlaLink="$F$2" max="3000" min="1900" page="10" val="2019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38100</xdr:colOff>
          <xdr:row>1</xdr:row>
          <xdr:rowOff>152400</xdr:rowOff>
        </xdr:from>
        <xdr:to>
          <xdr:col>15</xdr:col>
          <xdr:colOff>289560</xdr:colOff>
          <xdr:row>1</xdr:row>
          <xdr:rowOff>609600</xdr:rowOff>
        </xdr:to>
        <xdr:sp macro="" textlink="">
          <xdr:nvSpPr>
            <xdr:cNvPr id="1025" name="Číselník 1" descr="Spinner control for changing years.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autoPageBreaks="0" fitToPage="1"/>
  </sheetPr>
  <dimension ref="A1:R63"/>
  <sheetViews>
    <sheetView showGridLines="0" tabSelected="1" topLeftCell="A46" zoomScaleNormal="100" workbookViewId="0">
      <selection activeCell="M73" sqref="M73"/>
    </sheetView>
  </sheetViews>
  <sheetFormatPr defaultRowHeight="14.4" x14ac:dyDescent="0.3"/>
  <cols>
    <col min="1" max="1" width="1.6640625" customWidth="1"/>
    <col min="2" max="8" width="7.44140625" customWidth="1"/>
    <col min="9" max="9" width="4.6640625" customWidth="1"/>
    <col min="10" max="16" width="7.44140625" customWidth="1"/>
    <col min="17" max="17" width="4.44140625" customWidth="1"/>
    <col min="18" max="18" width="20" customWidth="1"/>
  </cols>
  <sheetData>
    <row r="1" spans="1:18" ht="6.75" customHeight="1" x14ac:dyDescent="0.3"/>
    <row r="2" spans="1:18" ht="56.25" customHeight="1" x14ac:dyDescent="0.7">
      <c r="B2" s="44" t="s">
        <v>4</v>
      </c>
      <c r="C2" s="10"/>
      <c r="D2" s="10"/>
      <c r="E2" s="10"/>
      <c r="F2" s="45">
        <v>2019</v>
      </c>
      <c r="G2" s="45"/>
      <c r="H2" s="45"/>
      <c r="I2" s="45"/>
      <c r="J2" s="45"/>
      <c r="K2" s="45"/>
      <c r="L2" s="45"/>
      <c r="M2" s="10"/>
      <c r="N2" s="10"/>
      <c r="O2" s="10"/>
      <c r="P2" s="10"/>
    </row>
    <row r="3" spans="1:18" ht="21" customHeight="1" x14ac:dyDescent="0.3"/>
    <row r="4" spans="1:18" ht="15" thickBot="1" x14ac:dyDescent="0.35">
      <c r="A4" s="12"/>
      <c r="B4" s="43" t="str">
        <f>UPPER(TEXT(A5,"MMMM"))</f>
        <v>LEDEN</v>
      </c>
      <c r="C4" s="43"/>
      <c r="D4" s="43"/>
      <c r="E4" s="43"/>
      <c r="F4" s="43"/>
      <c r="G4" s="43"/>
      <c r="H4" s="43"/>
      <c r="I4" s="15"/>
      <c r="J4" s="43" t="str">
        <f>UPPER(TEXT(I5,"MMMM"))</f>
        <v>ÚNOR</v>
      </c>
      <c r="K4" s="43"/>
      <c r="L4" s="43"/>
      <c r="M4" s="43"/>
      <c r="N4" s="43"/>
      <c r="O4" s="43"/>
      <c r="P4" s="43"/>
      <c r="Q4" s="1"/>
      <c r="R4" s="22" t="s">
        <v>0</v>
      </c>
    </row>
    <row r="5" spans="1:18" x14ac:dyDescent="0.3">
      <c r="A5" s="11">
        <f>DATE(KalendářníRok,1,1)</f>
        <v>43466</v>
      </c>
      <c r="B5" s="20" t="str">
        <f t="shared" ref="B5:H5" si="0">CHOOSE(COLUMN(A$1)+ČísloPočátečníhoTýdne,"NE","PO","ÚT","ST","ČT","PÁ","SO","NE","PO","ÚT","ST","ČT","PÁ","SO")</f>
        <v>PO</v>
      </c>
      <c r="C5" s="20" t="str">
        <f t="shared" si="0"/>
        <v>ÚT</v>
      </c>
      <c r="D5" s="20" t="str">
        <f t="shared" si="0"/>
        <v>ST</v>
      </c>
      <c r="E5" s="20" t="str">
        <f t="shared" si="0"/>
        <v>ČT</v>
      </c>
      <c r="F5" s="20" t="str">
        <f t="shared" si="0"/>
        <v>PÁ</v>
      </c>
      <c r="G5" s="20" t="str">
        <f t="shared" si="0"/>
        <v>SO</v>
      </c>
      <c r="H5" s="20" t="str">
        <f t="shared" si="0"/>
        <v>NE</v>
      </c>
      <c r="I5" s="11">
        <f>DATE(KalendářníRok,2,1)</f>
        <v>43497</v>
      </c>
      <c r="J5" s="20" t="str">
        <f t="shared" ref="J5:P5" si="1">CHOOSE(COLUMN(A$1)+(ZačátekTýdne="Pondělí"),"NE","PO","ÚT","ST","ČT","PÁ","SO","NE")</f>
        <v>PO</v>
      </c>
      <c r="K5" s="20" t="str">
        <f t="shared" si="1"/>
        <v>ÚT</v>
      </c>
      <c r="L5" s="20" t="str">
        <f t="shared" si="1"/>
        <v>ST</v>
      </c>
      <c r="M5" s="20" t="str">
        <f t="shared" si="1"/>
        <v>ČT</v>
      </c>
      <c r="N5" s="20" t="str">
        <f t="shared" si="1"/>
        <v>PÁ</v>
      </c>
      <c r="O5" s="20" t="str">
        <f t="shared" si="1"/>
        <v>SO</v>
      </c>
      <c r="P5" s="20" t="str">
        <f t="shared" si="1"/>
        <v>NE</v>
      </c>
      <c r="Q5" s="1"/>
      <c r="R5" s="23" t="s">
        <v>1</v>
      </c>
    </row>
    <row r="6" spans="1:18" x14ac:dyDescent="0.3">
      <c r="A6" s="13">
        <v>1</v>
      </c>
      <c r="B6" s="4">
        <f t="array" ref="B6:H6">Dny+DATE(KalendářníRok,MONTH($A$5),1)-WEEKDAY(DATE(KalendářníRok,MONTH($A$5),1),ČísloPočátečníhoTýdne+1)+$A6*7-6</f>
        <v>43465</v>
      </c>
      <c r="C6" s="4">
        <v>43466</v>
      </c>
      <c r="D6" s="33">
        <v>43467</v>
      </c>
      <c r="E6" s="4">
        <v>43468</v>
      </c>
      <c r="F6" s="4">
        <v>43469</v>
      </c>
      <c r="G6" s="4">
        <v>43470</v>
      </c>
      <c r="H6" s="4">
        <v>43471</v>
      </c>
      <c r="I6" s="16"/>
      <c r="J6" s="5">
        <f t="array" ref="J6:P6">Dny+DATE(KalendářníRok,MONTH($I$5),1)-WEEKDAY(DATE(KalendářníRok,MONTH($I$5),1),ČísloPočátečníhoTýdne+1)+$A6*7-6</f>
        <v>43493</v>
      </c>
      <c r="K6" s="5">
        <v>43494</v>
      </c>
      <c r="L6" s="5">
        <v>43495</v>
      </c>
      <c r="M6" s="5">
        <v>43496</v>
      </c>
      <c r="N6" s="5">
        <v>43497</v>
      </c>
      <c r="O6" s="5">
        <v>43498</v>
      </c>
      <c r="P6" s="5">
        <v>43499</v>
      </c>
      <c r="Q6" s="2"/>
    </row>
    <row r="7" spans="1:18" x14ac:dyDescent="0.3">
      <c r="A7" s="11">
        <v>2</v>
      </c>
      <c r="B7" s="37">
        <f t="array" ref="B7:H7">Dny+DATE(KalendářníRok,MONTH($A$5),1)-WEEKDAY(DATE(KalendářníRok,MONTH($A$5),1),ČísloPočátečníhoTýdne+1)+$A7*7-6</f>
        <v>43472</v>
      </c>
      <c r="C7" s="6">
        <v>43473</v>
      </c>
      <c r="D7" s="25">
        <v>43474</v>
      </c>
      <c r="E7" s="6">
        <v>43475</v>
      </c>
      <c r="F7" s="6">
        <v>43476</v>
      </c>
      <c r="G7" s="6">
        <v>43477</v>
      </c>
      <c r="H7" s="6">
        <v>43478</v>
      </c>
      <c r="I7" s="17"/>
      <c r="J7" s="38">
        <f t="array" ref="J7:P7">Dny+DATE(KalendářníRok,MONTH($I$5),1)-WEEKDAY(DATE(KalendářníRok,MONTH($I$5),1),ČísloPočátečníhoTýdne+1)+$A7*7-6</f>
        <v>43500</v>
      </c>
      <c r="K7" s="8">
        <v>43501</v>
      </c>
      <c r="L7" s="27">
        <v>43502</v>
      </c>
      <c r="M7" s="8">
        <v>43503</v>
      </c>
      <c r="N7" s="8">
        <v>43504</v>
      </c>
      <c r="O7" s="8">
        <v>43505</v>
      </c>
      <c r="P7" s="8">
        <v>43506</v>
      </c>
      <c r="Q7" s="3"/>
      <c r="R7" s="21">
        <f>LOOKUP(ZačátekTýdne,{"Neděle","Pondělí"},{0,1})</f>
        <v>1</v>
      </c>
    </row>
    <row r="8" spans="1:18" x14ac:dyDescent="0.3">
      <c r="A8" s="11">
        <v>3</v>
      </c>
      <c r="B8" s="6">
        <f t="array" ref="B8:H8">Dny+DATE(KalendářníRok,MONTH($A$5),1)-WEEKDAY(DATE(KalendářníRok,MONTH($A$5),1),ČísloPočátečníhoTýdne+1)+$A8*7-6</f>
        <v>43479</v>
      </c>
      <c r="C8" s="6">
        <v>43480</v>
      </c>
      <c r="D8" s="34">
        <v>43481</v>
      </c>
      <c r="E8" s="6">
        <v>43482</v>
      </c>
      <c r="F8" s="6">
        <v>43483</v>
      </c>
      <c r="G8" s="6">
        <v>43484</v>
      </c>
      <c r="H8" s="6">
        <v>43485</v>
      </c>
      <c r="I8" s="17"/>
      <c r="J8" s="8">
        <f t="array" ref="J8:P8">Dny+DATE(KalendářníRok,MONTH($I$5),1)-WEEKDAY(DATE(KalendářníRok,MONTH($I$5),1),ČísloPočátečníhoTýdne+1)+$A8*7-6</f>
        <v>43507</v>
      </c>
      <c r="K8" s="8">
        <v>43508</v>
      </c>
      <c r="L8" s="35">
        <v>43509</v>
      </c>
      <c r="M8" s="8">
        <v>43510</v>
      </c>
      <c r="N8" s="8">
        <v>43511</v>
      </c>
      <c r="O8" s="8">
        <v>43512</v>
      </c>
      <c r="P8" s="8">
        <v>43513</v>
      </c>
      <c r="Q8" s="3"/>
    </row>
    <row r="9" spans="1:18" x14ac:dyDescent="0.3">
      <c r="A9" s="11">
        <v>4</v>
      </c>
      <c r="B9" s="6">
        <f t="array" ref="B9:H9">Dny+DATE(KalendářníRok,MONTH($A$5),1)-WEEKDAY(DATE(KalendářníRok,MONTH($A$5),1),ČísloPočátečníhoTýdne+1)+$A9*7-6</f>
        <v>43486</v>
      </c>
      <c r="C9" s="6">
        <v>43487</v>
      </c>
      <c r="D9" s="25">
        <v>43488</v>
      </c>
      <c r="E9" s="6">
        <v>43489</v>
      </c>
      <c r="F9" s="6">
        <v>43490</v>
      </c>
      <c r="G9" s="6">
        <v>43491</v>
      </c>
      <c r="H9" s="6">
        <v>43492</v>
      </c>
      <c r="I9" s="17"/>
      <c r="J9" s="8">
        <f t="array" ref="J9:P9">Dny+DATE(KalendářníRok,MONTH($I$5),1)-WEEKDAY(DATE(KalendářníRok,MONTH($I$5),1),ČísloPočátečníhoTýdne+1)+$A9*7-6</f>
        <v>43514</v>
      </c>
      <c r="K9" s="8">
        <v>43515</v>
      </c>
      <c r="L9" s="27">
        <v>43516</v>
      </c>
      <c r="M9" s="8">
        <v>43517</v>
      </c>
      <c r="N9" s="8">
        <v>43518</v>
      </c>
      <c r="O9" s="8">
        <v>43519</v>
      </c>
      <c r="P9" s="8">
        <v>43520</v>
      </c>
      <c r="Q9" s="3"/>
    </row>
    <row r="10" spans="1:18" x14ac:dyDescent="0.3">
      <c r="A10" s="11">
        <v>5</v>
      </c>
      <c r="B10" s="6">
        <f t="array" ref="B10:H10">Dny+DATE(KalendářníRok,MONTH($A$5),1)-WEEKDAY(DATE(KalendářníRok,MONTH($A$5),1),ČísloPočátečníhoTýdne+1)+$A10*7-6</f>
        <v>43493</v>
      </c>
      <c r="C10" s="6">
        <v>43494</v>
      </c>
      <c r="D10" s="34">
        <v>43495</v>
      </c>
      <c r="E10" s="6">
        <v>43496</v>
      </c>
      <c r="F10" s="6">
        <v>43497</v>
      </c>
      <c r="G10" s="6">
        <v>43498</v>
      </c>
      <c r="H10" s="6">
        <v>43499</v>
      </c>
      <c r="I10" s="17"/>
      <c r="J10" s="8">
        <f t="array" ref="J10:P10">Dny+DATE(KalendářníRok,MONTH($I$5),1)-WEEKDAY(DATE(KalendářníRok,MONTH($I$5),1),ČísloPočátečníhoTýdne+1)+$A10*7-6</f>
        <v>43521</v>
      </c>
      <c r="K10" s="8">
        <v>43522</v>
      </c>
      <c r="L10" s="35">
        <v>43523</v>
      </c>
      <c r="M10" s="8">
        <v>43524</v>
      </c>
      <c r="N10" s="8">
        <v>43525</v>
      </c>
      <c r="O10" s="8">
        <v>43526</v>
      </c>
      <c r="P10" s="8">
        <v>43527</v>
      </c>
      <c r="Q10" s="3"/>
    </row>
    <row r="11" spans="1:18" x14ac:dyDescent="0.3">
      <c r="A11" s="11">
        <v>6</v>
      </c>
      <c r="B11" s="6">
        <f t="array" ref="B11:H11">Dny+DATE(KalendářníRok,MONTH($A$5),1)-WEEKDAY(DATE(KalendářníRok,MONTH($A$5),1),ČísloPočátečníhoTýdne+1)+$A11*7-6</f>
        <v>43500</v>
      </c>
      <c r="C11" s="6">
        <v>43501</v>
      </c>
      <c r="D11" s="6">
        <v>43502</v>
      </c>
      <c r="E11" s="6">
        <v>43503</v>
      </c>
      <c r="F11" s="6">
        <v>43504</v>
      </c>
      <c r="G11" s="6">
        <v>43505</v>
      </c>
      <c r="H11" s="6">
        <v>43506</v>
      </c>
      <c r="I11" s="17"/>
      <c r="J11" s="8">
        <f t="array" ref="J11:P11">Dny+DATE(KalendářníRok,MONTH($I$5),1)-WEEKDAY(DATE(KalendářníRok,MONTH($I$5),1),ČísloPočátečníhoTýdne+1)+$A11*7-6</f>
        <v>43528</v>
      </c>
      <c r="K11" s="8">
        <v>43529</v>
      </c>
      <c r="L11" s="8">
        <v>43530</v>
      </c>
      <c r="M11" s="8">
        <v>43531</v>
      </c>
      <c r="N11" s="8">
        <v>43532</v>
      </c>
      <c r="O11" s="8">
        <v>43533</v>
      </c>
      <c r="P11" s="8">
        <v>43534</v>
      </c>
      <c r="Q11" s="3"/>
    </row>
    <row r="12" spans="1:18" ht="6.75" customHeight="1" x14ac:dyDescent="0.3">
      <c r="A12" s="11"/>
      <c r="B12" s="7"/>
      <c r="C12" s="7"/>
      <c r="D12" s="7"/>
      <c r="E12" s="7"/>
      <c r="F12" s="7"/>
      <c r="G12" s="7"/>
      <c r="H12" s="7"/>
      <c r="I12" s="17"/>
      <c r="J12" s="7"/>
      <c r="K12" s="7"/>
      <c r="L12" s="7"/>
      <c r="M12" s="7"/>
      <c r="N12" s="7"/>
      <c r="O12" s="7"/>
      <c r="P12" s="7"/>
      <c r="Q12" s="3"/>
      <c r="R12" s="3"/>
    </row>
    <row r="13" spans="1:18" ht="15" thickBot="1" x14ac:dyDescent="0.35">
      <c r="A13" s="11"/>
      <c r="B13" s="42" t="str">
        <f>UPPER(TEXT(A14,"MMMM"))</f>
        <v>BŘEZEN</v>
      </c>
      <c r="C13" s="42"/>
      <c r="D13" s="42"/>
      <c r="E13" s="42"/>
      <c r="F13" s="42"/>
      <c r="G13" s="42"/>
      <c r="H13" s="42"/>
      <c r="I13" s="18"/>
      <c r="J13" s="42" t="str">
        <f>UPPER(TEXT(I14,"MMMM"))</f>
        <v>DUBEN</v>
      </c>
      <c r="K13" s="42"/>
      <c r="L13" s="42"/>
      <c r="M13" s="42"/>
      <c r="N13" s="42"/>
      <c r="O13" s="42"/>
      <c r="P13" s="42"/>
      <c r="Q13" s="3"/>
      <c r="R13" s="3"/>
    </row>
    <row r="14" spans="1:18" x14ac:dyDescent="0.3">
      <c r="A14" s="14">
        <f>DATE(KalendářníRok,3,1)</f>
        <v>43525</v>
      </c>
      <c r="B14" s="20" t="str">
        <f t="shared" ref="B14:H14" si="2">CHOOSE(COLUMN(A$1)+(ZačátekTýdne="Pondělí"),"NE","PO","ÚT","ST","ČT","PÁ","SO","NE")</f>
        <v>PO</v>
      </c>
      <c r="C14" s="20" t="str">
        <f t="shared" si="2"/>
        <v>ÚT</v>
      </c>
      <c r="D14" s="20" t="str">
        <f t="shared" si="2"/>
        <v>ST</v>
      </c>
      <c r="E14" s="20" t="str">
        <f t="shared" si="2"/>
        <v>ČT</v>
      </c>
      <c r="F14" s="20" t="str">
        <f t="shared" si="2"/>
        <v>PÁ</v>
      </c>
      <c r="G14" s="20" t="str">
        <f t="shared" si="2"/>
        <v>SO</v>
      </c>
      <c r="H14" s="20" t="str">
        <f t="shared" si="2"/>
        <v>NE</v>
      </c>
      <c r="I14" s="14">
        <f>DATE(KalendářníRok,4,1)</f>
        <v>43556</v>
      </c>
      <c r="J14" s="20" t="str">
        <f t="shared" ref="J14:P14" si="3">CHOOSE(COLUMN(A$1)+(ZačátekTýdne="Pondělí"),"NE","PO","ÚT","ST","ČT","PÁ","SO","NE")</f>
        <v>PO</v>
      </c>
      <c r="K14" s="20" t="str">
        <f t="shared" si="3"/>
        <v>ÚT</v>
      </c>
      <c r="L14" s="20" t="str">
        <f t="shared" si="3"/>
        <v>ST</v>
      </c>
      <c r="M14" s="20" t="str">
        <f t="shared" si="3"/>
        <v>ČT</v>
      </c>
      <c r="N14" s="20" t="str">
        <f t="shared" si="3"/>
        <v>PÁ</v>
      </c>
      <c r="O14" s="20" t="str">
        <f t="shared" si="3"/>
        <v>SO</v>
      </c>
      <c r="P14" s="20" t="str">
        <f t="shared" si="3"/>
        <v>NE</v>
      </c>
      <c r="Q14" s="1"/>
    </row>
    <row r="15" spans="1:18" x14ac:dyDescent="0.3">
      <c r="A15" s="11"/>
      <c r="B15" s="5">
        <f t="array" ref="B15:H15">Dny+DATE(KalendářníRok,MONTH($A$14),1)-WEEKDAY(DATE(KalendářníRok,MONTH($A$14),1),ČísloPočátečníhoTýdne+1)+$A6*7-6</f>
        <v>43521</v>
      </c>
      <c r="C15" s="5">
        <v>43522</v>
      </c>
      <c r="D15" s="5">
        <v>43523</v>
      </c>
      <c r="E15" s="5">
        <v>43524</v>
      </c>
      <c r="F15" s="5">
        <v>43525</v>
      </c>
      <c r="G15" s="5">
        <v>43526</v>
      </c>
      <c r="H15" s="5">
        <v>43527</v>
      </c>
      <c r="I15" s="16"/>
      <c r="J15" s="39">
        <f t="array" ref="J15:P15">Dny+DATE(KalendářníRok,MONTH($I$14),1)-WEEKDAY(DATE(KalendářníRok,MONTH($I$14),1),ČísloPočátečníhoTýdne+1)+$A6*7-6</f>
        <v>43556</v>
      </c>
      <c r="K15" s="5">
        <v>43557</v>
      </c>
      <c r="L15" s="26">
        <v>43558</v>
      </c>
      <c r="M15" s="5">
        <v>43559</v>
      </c>
      <c r="N15" s="5">
        <v>43560</v>
      </c>
      <c r="O15" s="5">
        <v>43561</v>
      </c>
      <c r="P15" s="5">
        <v>43562</v>
      </c>
      <c r="Q15" s="3"/>
      <c r="R15" s="3"/>
    </row>
    <row r="16" spans="1:18" x14ac:dyDescent="0.3">
      <c r="A16" s="11"/>
      <c r="B16" s="38">
        <f t="array" ref="B16:H16">Dny+DATE(KalendářníRok,MONTH($A$14),1)-WEEKDAY(DATE(KalendářníRok,MONTH($A$14),1),ČísloPočátečníhoTýdne+1)+$A7*7-6</f>
        <v>43528</v>
      </c>
      <c r="C16" s="8">
        <v>43529</v>
      </c>
      <c r="D16" s="27">
        <v>43530</v>
      </c>
      <c r="E16" s="8">
        <v>43531</v>
      </c>
      <c r="F16" s="8">
        <v>43532</v>
      </c>
      <c r="G16" s="8">
        <v>43533</v>
      </c>
      <c r="H16" s="8">
        <v>43534</v>
      </c>
      <c r="I16" s="17"/>
      <c r="J16" s="8">
        <f t="array" ref="J16:P16">Dny+DATE(KalendářníRok,MONTH($I$14),1)-WEEKDAY(DATE(KalendářníRok,MONTH($I$14),1),ČísloPočátečníhoTýdne+1)+$A7*7-6</f>
        <v>43563</v>
      </c>
      <c r="K16" s="8">
        <v>43564</v>
      </c>
      <c r="L16" s="35">
        <v>43565</v>
      </c>
      <c r="M16" s="8">
        <v>43566</v>
      </c>
      <c r="N16" s="41">
        <v>43567</v>
      </c>
      <c r="O16" s="8">
        <v>43568</v>
      </c>
      <c r="P16" s="8">
        <v>43569</v>
      </c>
      <c r="Q16" s="3"/>
      <c r="R16" s="3"/>
    </row>
    <row r="17" spans="1:18" x14ac:dyDescent="0.3">
      <c r="A17" s="11"/>
      <c r="B17" s="8">
        <f t="array" ref="B17:H17">Dny+DATE(KalendářníRok,MONTH($A$14),1)-WEEKDAY(DATE(KalendářníRok,MONTH($A$14),1),ČísloPočátečníhoTýdne+1)+$A8*7-6</f>
        <v>43535</v>
      </c>
      <c r="C17" s="8">
        <v>43536</v>
      </c>
      <c r="D17" s="35">
        <v>43537</v>
      </c>
      <c r="E17" s="8">
        <v>43538</v>
      </c>
      <c r="F17" s="8">
        <v>43539</v>
      </c>
      <c r="G17" s="8">
        <v>43540</v>
      </c>
      <c r="H17" s="8">
        <v>43541</v>
      </c>
      <c r="I17" s="17"/>
      <c r="J17" s="8">
        <f t="array" ref="J17:P17">Dny+DATE(KalendářníRok,MONTH($I$14),1)-WEEKDAY(DATE(KalendářníRok,MONTH($I$14),1),ČísloPočátečníhoTýdne+1)+$A8*7-6</f>
        <v>43570</v>
      </c>
      <c r="K17" s="8">
        <v>43571</v>
      </c>
      <c r="L17" s="27">
        <v>43572</v>
      </c>
      <c r="M17" s="8">
        <v>43573</v>
      </c>
      <c r="N17" s="8">
        <v>43574</v>
      </c>
      <c r="O17" s="8">
        <v>43575</v>
      </c>
      <c r="P17" s="8">
        <v>43576</v>
      </c>
      <c r="Q17" s="3"/>
      <c r="R17" s="3"/>
    </row>
    <row r="18" spans="1:18" x14ac:dyDescent="0.3">
      <c r="A18" s="11"/>
      <c r="B18" s="8">
        <f t="array" ref="B18:H18">Dny+DATE(KalendářníRok,MONTH($A$14),1)-WEEKDAY(DATE(KalendářníRok,MONTH($A$14),1),ČísloPočátečníhoTýdne+1)+$A9*7-6</f>
        <v>43542</v>
      </c>
      <c r="C18" s="8">
        <v>43543</v>
      </c>
      <c r="D18" s="27">
        <v>43544</v>
      </c>
      <c r="E18" s="8">
        <v>43545</v>
      </c>
      <c r="F18" s="8">
        <v>43546</v>
      </c>
      <c r="G18" s="8">
        <v>43547</v>
      </c>
      <c r="H18" s="8">
        <v>43548</v>
      </c>
      <c r="I18" s="17"/>
      <c r="J18" s="8">
        <f t="array" ref="J18:P18">Dny+DATE(KalendářníRok,MONTH($I$14),1)-WEEKDAY(DATE(KalendářníRok,MONTH($I$14),1),ČísloPočátečníhoTýdne+1)+$A9*7-6</f>
        <v>43577</v>
      </c>
      <c r="K18" s="8">
        <v>43578</v>
      </c>
      <c r="L18" s="35">
        <v>43579</v>
      </c>
      <c r="M18" s="8">
        <v>43580</v>
      </c>
      <c r="N18" s="41">
        <v>43581</v>
      </c>
      <c r="O18" s="24">
        <v>43582</v>
      </c>
      <c r="P18" s="8">
        <v>43583</v>
      </c>
      <c r="Q18" s="3"/>
      <c r="R18" s="3"/>
    </row>
    <row r="19" spans="1:18" x14ac:dyDescent="0.3">
      <c r="A19" s="11"/>
      <c r="B19" s="8">
        <f t="array" ref="B19:H19">Dny+DATE(KalendářníRok,MONTH($A$14),1)-WEEKDAY(DATE(KalendářníRok,MONTH($A$14),1),ČísloPočátečníhoTýdne+1)+$A10*7-6</f>
        <v>43549</v>
      </c>
      <c r="C19" s="8">
        <v>43550</v>
      </c>
      <c r="D19" s="35">
        <v>43551</v>
      </c>
      <c r="E19" s="8">
        <v>43552</v>
      </c>
      <c r="F19" s="8">
        <v>43553</v>
      </c>
      <c r="G19" s="8">
        <v>43554</v>
      </c>
      <c r="H19" s="8">
        <v>43555</v>
      </c>
      <c r="I19" s="17"/>
      <c r="J19" s="8">
        <f t="array" ref="J19:P19">Dny+DATE(KalendářníRok,MONTH($I$14),1)-WEEKDAY(DATE(KalendářníRok,MONTH($I$14),1),ČísloPočátečníhoTýdne+1)+$A10*7-6</f>
        <v>43584</v>
      </c>
      <c r="K19" s="8">
        <v>43585</v>
      </c>
      <c r="L19" s="8">
        <v>43586</v>
      </c>
      <c r="M19" s="8">
        <v>43587</v>
      </c>
      <c r="N19" s="8">
        <v>43588</v>
      </c>
      <c r="O19" s="8">
        <v>43589</v>
      </c>
      <c r="P19" s="8">
        <v>43590</v>
      </c>
      <c r="Q19" s="3"/>
      <c r="R19" s="3"/>
    </row>
    <row r="20" spans="1:18" x14ac:dyDescent="0.3">
      <c r="A20" s="11"/>
      <c r="B20" s="8">
        <f t="array" ref="B20:H20">Dny+DATE(KalendářníRok,MONTH($A$14),1)-WEEKDAY(DATE(KalendářníRok,MONTH($A$14),1),ČísloPočátečníhoTýdne+1)+$A11*7-6</f>
        <v>43556</v>
      </c>
      <c r="C20" s="8">
        <v>43557</v>
      </c>
      <c r="D20" s="8">
        <v>43558</v>
      </c>
      <c r="E20" s="8">
        <v>43559</v>
      </c>
      <c r="F20" s="8">
        <v>43560</v>
      </c>
      <c r="G20" s="8">
        <v>43561</v>
      </c>
      <c r="H20" s="8">
        <v>43562</v>
      </c>
      <c r="I20" s="17"/>
      <c r="J20" s="8">
        <f t="array" ref="J20:P20">Dny+DATE(KalendářníRok,MONTH($I$14),1)-WEEKDAY(DATE(KalendářníRok,MONTH($I$14),1),ČísloPočátečníhoTýdne+1)+$A11*7-6</f>
        <v>43591</v>
      </c>
      <c r="K20" s="8">
        <v>43592</v>
      </c>
      <c r="L20" s="8">
        <v>43593</v>
      </c>
      <c r="M20" s="8">
        <v>43594</v>
      </c>
      <c r="N20" s="8">
        <v>43595</v>
      </c>
      <c r="O20" s="8">
        <v>43596</v>
      </c>
      <c r="P20" s="8">
        <v>43597</v>
      </c>
      <c r="Q20" s="3"/>
      <c r="R20" s="3"/>
    </row>
    <row r="21" spans="1:18" ht="6.75" customHeight="1" x14ac:dyDescent="0.3">
      <c r="A21" s="11"/>
      <c r="B21" s="7"/>
      <c r="C21" s="7"/>
      <c r="D21" s="7"/>
      <c r="E21" s="7"/>
      <c r="F21" s="7"/>
      <c r="G21" s="7"/>
      <c r="H21" s="7"/>
      <c r="I21" s="17"/>
      <c r="J21" s="7"/>
      <c r="K21" s="7"/>
      <c r="L21" s="7"/>
      <c r="M21" s="7"/>
      <c r="N21" s="7"/>
      <c r="O21" s="7"/>
      <c r="P21" s="7"/>
      <c r="Q21" s="3"/>
      <c r="R21" s="3"/>
    </row>
    <row r="22" spans="1:18" ht="15" thickBot="1" x14ac:dyDescent="0.35">
      <c r="A22" s="12"/>
      <c r="B22" s="42" t="str">
        <f>UPPER(TEXT(A23,"MMMM"))</f>
        <v>KVĚTEN</v>
      </c>
      <c r="C22" s="42"/>
      <c r="D22" s="42"/>
      <c r="E22" s="42"/>
      <c r="F22" s="42"/>
      <c r="G22" s="42"/>
      <c r="H22" s="42"/>
      <c r="I22" s="18"/>
      <c r="J22" s="42" t="str">
        <f>UPPER(TEXT(I23,"MMMM"))</f>
        <v>ČERVEN</v>
      </c>
      <c r="K22" s="42"/>
      <c r="L22" s="42"/>
      <c r="M22" s="42"/>
      <c r="N22" s="42"/>
      <c r="O22" s="42"/>
      <c r="P22" s="42"/>
      <c r="Q22" s="1"/>
    </row>
    <row r="23" spans="1:18" x14ac:dyDescent="0.3">
      <c r="A23" s="14">
        <f>DATE(KalendářníRok,5,1)</f>
        <v>43586</v>
      </c>
      <c r="B23" s="20" t="str">
        <f t="shared" ref="B23:H23" si="4">CHOOSE(COLUMN(A$1)+(ZačátekTýdne="Pondělí"),"NE","PO","ÚT","ST","ČT","PÁ","SO","NE")</f>
        <v>PO</v>
      </c>
      <c r="C23" s="20" t="str">
        <f t="shared" si="4"/>
        <v>ÚT</v>
      </c>
      <c r="D23" s="20" t="str">
        <f t="shared" si="4"/>
        <v>ST</v>
      </c>
      <c r="E23" s="20" t="str">
        <f t="shared" si="4"/>
        <v>ČT</v>
      </c>
      <c r="F23" s="20" t="str">
        <f t="shared" si="4"/>
        <v>PÁ</v>
      </c>
      <c r="G23" s="20" t="str">
        <f t="shared" si="4"/>
        <v>SO</v>
      </c>
      <c r="H23" s="20" t="str">
        <f t="shared" si="4"/>
        <v>NE</v>
      </c>
      <c r="I23" s="14">
        <f>DATE(KalendářníRok,6,1)</f>
        <v>43617</v>
      </c>
      <c r="J23" s="20" t="str">
        <f t="shared" ref="J23:P23" si="5">CHOOSE(COLUMN(A$1)+(ZačátekTýdne="Pondělí"),"NE","PO","ÚT","ST","ČT","PÁ","SO","NE")</f>
        <v>PO</v>
      </c>
      <c r="K23" s="20" t="str">
        <f t="shared" si="5"/>
        <v>ÚT</v>
      </c>
      <c r="L23" s="20" t="str">
        <f t="shared" si="5"/>
        <v>ST</v>
      </c>
      <c r="M23" s="20" t="str">
        <f t="shared" si="5"/>
        <v>ČT</v>
      </c>
      <c r="N23" s="20" t="str">
        <f t="shared" si="5"/>
        <v>PÁ</v>
      </c>
      <c r="O23" s="20" t="str">
        <f t="shared" si="5"/>
        <v>SO</v>
      </c>
      <c r="P23" s="20" t="str">
        <f t="shared" si="5"/>
        <v>NE</v>
      </c>
      <c r="Q23" s="1"/>
    </row>
    <row r="24" spans="1:18" x14ac:dyDescent="0.3">
      <c r="A24" s="13">
        <v>1</v>
      </c>
      <c r="B24" s="5">
        <f t="array" ref="B24:H24">Dny+DATE(KalendářníRok,MONTH($A$23),1)-WEEKDAY(DATE(KalendářníRok,MONTH($A$23),1),(ZačátekTýdne="Pondělí")+1)+$A24*7-6</f>
        <v>43584</v>
      </c>
      <c r="C24" s="5">
        <v>43585</v>
      </c>
      <c r="D24" s="26">
        <v>43586</v>
      </c>
      <c r="E24" s="5">
        <v>43587</v>
      </c>
      <c r="F24" s="5">
        <v>43588</v>
      </c>
      <c r="G24" s="5">
        <v>43589</v>
      </c>
      <c r="H24" s="5">
        <v>43590</v>
      </c>
      <c r="I24" s="16"/>
      <c r="J24" s="5">
        <f t="array" ref="J24:P24">Dny+DATE(KalendářníRok,MONTH($I$23),1)-WEEKDAY(DATE(KalendářníRok,MONTH($I$23),1),(ZačátekTýdne="Pondělí")+1)+$A24*7-6</f>
        <v>43612</v>
      </c>
      <c r="K24" s="5">
        <v>43613</v>
      </c>
      <c r="L24" s="5">
        <v>43614</v>
      </c>
      <c r="M24" s="5">
        <v>43615</v>
      </c>
      <c r="N24" s="5">
        <v>43616</v>
      </c>
      <c r="O24" s="5">
        <v>43617</v>
      </c>
      <c r="P24" s="5">
        <v>43618</v>
      </c>
      <c r="Q24" s="2"/>
    </row>
    <row r="25" spans="1:18" x14ac:dyDescent="0.3">
      <c r="A25" s="11">
        <v>2</v>
      </c>
      <c r="B25" s="38">
        <f t="array" ref="B25:H25">Dny+DATE(KalendářníRok,MONTH($A$23),1)-WEEKDAY(DATE(KalendářníRok,MONTH($A$23),1),(ZačátekTýdne="Pondělí")+1)+$A25*7-6</f>
        <v>43591</v>
      </c>
      <c r="C25" s="8">
        <v>43592</v>
      </c>
      <c r="D25" s="35">
        <v>43593</v>
      </c>
      <c r="E25" s="8">
        <v>43594</v>
      </c>
      <c r="F25" s="41">
        <v>43595</v>
      </c>
      <c r="G25" s="8">
        <v>43596</v>
      </c>
      <c r="H25" s="8">
        <v>43597</v>
      </c>
      <c r="I25" s="17"/>
      <c r="J25" s="38">
        <f t="array" ref="J25:P25">Dny+DATE(KalendářníRok,MONTH($I$23),1)-WEEKDAY(DATE(KalendářníRok,MONTH($I$23),1),(ZačátekTýdne="Pondělí")+1)+$A25*7-6</f>
        <v>43619</v>
      </c>
      <c r="K25" s="8">
        <v>43620</v>
      </c>
      <c r="L25" s="35">
        <v>43621</v>
      </c>
      <c r="M25" s="8">
        <v>43622</v>
      </c>
      <c r="N25" s="41">
        <v>43623</v>
      </c>
      <c r="O25" s="8">
        <v>43624</v>
      </c>
      <c r="P25" s="8">
        <v>43625</v>
      </c>
      <c r="Q25" s="3"/>
    </row>
    <row r="26" spans="1:18" x14ac:dyDescent="0.3">
      <c r="A26" s="11">
        <v>3</v>
      </c>
      <c r="B26" s="8">
        <f t="array" ref="B26:H26">Dny+DATE(KalendářníRok,MONTH($A$23),1)-WEEKDAY(DATE(KalendářníRok,MONTH($A$23),1),(ZačátekTýdne="Pondělí")+1)+$A26*7-6</f>
        <v>43598</v>
      </c>
      <c r="C26" s="8">
        <v>43599</v>
      </c>
      <c r="D26" s="27">
        <v>43600</v>
      </c>
      <c r="E26" s="8">
        <v>43601</v>
      </c>
      <c r="F26" s="8">
        <v>43602</v>
      </c>
      <c r="G26" s="8">
        <v>43603</v>
      </c>
      <c r="H26" s="8">
        <v>43604</v>
      </c>
      <c r="I26" s="17"/>
      <c r="J26" s="8">
        <f t="array" ref="J26:P26">Dny+DATE(KalendářníRok,MONTH($I$23),1)-WEEKDAY(DATE(KalendářníRok,MONTH($I$23),1),(ZačátekTýdne="Pondělí")+1)+$A26*7-6</f>
        <v>43626</v>
      </c>
      <c r="K26" s="8">
        <v>43627</v>
      </c>
      <c r="L26" s="27">
        <v>43628</v>
      </c>
      <c r="M26" s="8">
        <v>43629</v>
      </c>
      <c r="N26" s="8">
        <v>43630</v>
      </c>
      <c r="O26" s="8">
        <v>43631</v>
      </c>
      <c r="P26" s="8">
        <v>43632</v>
      </c>
      <c r="Q26" s="3"/>
    </row>
    <row r="27" spans="1:18" x14ac:dyDescent="0.3">
      <c r="A27" s="11">
        <v>4</v>
      </c>
      <c r="B27" s="8">
        <f t="array" ref="B27:H27">Dny+DATE(KalendářníRok,MONTH($A$23),1)-WEEKDAY(DATE(KalendářníRok,MONTH($A$23),1),(ZačátekTýdne="Pondělí")+1)+$A27*7-6</f>
        <v>43605</v>
      </c>
      <c r="C27" s="8">
        <v>43606</v>
      </c>
      <c r="D27" s="35">
        <v>43607</v>
      </c>
      <c r="E27" s="8">
        <v>43608</v>
      </c>
      <c r="F27" s="41">
        <v>43609</v>
      </c>
      <c r="G27" s="8">
        <v>43610</v>
      </c>
      <c r="H27" s="8">
        <v>43611</v>
      </c>
      <c r="I27" s="17"/>
      <c r="J27" s="8">
        <f t="array" ref="J27:P27">Dny+DATE(KalendářníRok,MONTH($I$23),1)-WEEKDAY(DATE(KalendářníRok,MONTH($I$23),1),(ZačátekTýdne="Pondělí")+1)+$A27*7-6</f>
        <v>43633</v>
      </c>
      <c r="K27" s="8">
        <v>43634</v>
      </c>
      <c r="L27" s="35">
        <v>43635</v>
      </c>
      <c r="M27" s="8">
        <v>43636</v>
      </c>
      <c r="N27" s="41">
        <v>43637</v>
      </c>
      <c r="O27" s="8">
        <v>43638</v>
      </c>
      <c r="P27" s="8">
        <v>43639</v>
      </c>
      <c r="Q27" s="3"/>
    </row>
    <row r="28" spans="1:18" x14ac:dyDescent="0.3">
      <c r="A28" s="11">
        <v>5</v>
      </c>
      <c r="B28" s="8">
        <f t="array" ref="B28:H28">Dny+DATE(KalendářníRok,MONTH($A$23),1)-WEEKDAY(DATE(KalendářníRok,MONTH($A$23),1),(ZačátekTýdne="Pondělí")+1)+$A28*7-6</f>
        <v>43612</v>
      </c>
      <c r="C28" s="8">
        <v>43613</v>
      </c>
      <c r="D28" s="27">
        <v>43614</v>
      </c>
      <c r="E28" s="8">
        <v>43615</v>
      </c>
      <c r="F28" s="8">
        <v>43616</v>
      </c>
      <c r="G28" s="8">
        <v>43617</v>
      </c>
      <c r="H28" s="8">
        <v>43618</v>
      </c>
      <c r="I28" s="17"/>
      <c r="J28" s="8">
        <f t="array" ref="J28:P28">Dny+DATE(KalendářníRok,MONTH($I$23),1)-WEEKDAY(DATE(KalendářníRok,MONTH($I$23),1),(ZačátekTýdne="Pondělí")+1)+$A28*7-6</f>
        <v>43640</v>
      </c>
      <c r="K28" s="8">
        <v>43641</v>
      </c>
      <c r="L28" s="27">
        <v>43642</v>
      </c>
      <c r="M28" s="8">
        <v>43643</v>
      </c>
      <c r="N28" s="8">
        <v>43644</v>
      </c>
      <c r="O28" s="8">
        <v>43645</v>
      </c>
      <c r="P28" s="8">
        <v>43646</v>
      </c>
      <c r="Q28" s="3"/>
    </row>
    <row r="29" spans="1:18" x14ac:dyDescent="0.3">
      <c r="A29" s="11">
        <v>6</v>
      </c>
      <c r="B29" s="8">
        <f t="array" ref="B29:H29">Dny+DATE(KalendářníRok,MONTH($A$23),1)-WEEKDAY(DATE(KalendářníRok,MONTH($A$23),1),(ZačátekTýdne="Pondělí")+1)+$A29*7-6</f>
        <v>43619</v>
      </c>
      <c r="C29" s="8">
        <v>43620</v>
      </c>
      <c r="D29" s="8">
        <v>43621</v>
      </c>
      <c r="E29" s="8">
        <v>43622</v>
      </c>
      <c r="F29" s="8">
        <v>43623</v>
      </c>
      <c r="G29" s="8">
        <v>43624</v>
      </c>
      <c r="H29" s="8">
        <v>43625</v>
      </c>
      <c r="I29" s="17"/>
      <c r="J29" s="8">
        <f t="array" ref="J29:P29">Dny+DATE(KalendářníRok,MONTH($I$23),1)-WEEKDAY(DATE(KalendářníRok,MONTH($I$23),1),(ZačátekTýdne="Pondělí")+1)+$A29*7-6</f>
        <v>43647</v>
      </c>
      <c r="K29" s="8">
        <v>43648</v>
      </c>
      <c r="L29" s="8">
        <v>43649</v>
      </c>
      <c r="M29" s="8">
        <v>43650</v>
      </c>
      <c r="N29" s="8">
        <v>43651</v>
      </c>
      <c r="O29" s="8">
        <v>43652</v>
      </c>
      <c r="P29" s="8">
        <v>43653</v>
      </c>
      <c r="Q29" s="3"/>
    </row>
    <row r="30" spans="1:18" ht="6.75" customHeight="1" x14ac:dyDescent="0.3">
      <c r="A30" s="11"/>
      <c r="B30" s="7"/>
      <c r="C30" s="7"/>
      <c r="D30" s="7"/>
      <c r="E30" s="7"/>
      <c r="F30" s="7"/>
      <c r="G30" s="7"/>
      <c r="H30" s="7"/>
      <c r="I30" s="17"/>
      <c r="J30" s="7"/>
      <c r="K30" s="7"/>
      <c r="L30" s="7"/>
      <c r="M30" s="7"/>
      <c r="N30" s="7"/>
      <c r="O30" s="7"/>
      <c r="P30" s="7"/>
      <c r="Q30" s="3"/>
      <c r="R30" s="3"/>
    </row>
    <row r="31" spans="1:18" ht="15" thickBot="1" x14ac:dyDescent="0.35">
      <c r="A31" s="11"/>
      <c r="B31" s="42" t="str">
        <f>UPPER(TEXT(A32,"MMMM"))</f>
        <v>ČERVENEC</v>
      </c>
      <c r="C31" s="42"/>
      <c r="D31" s="42"/>
      <c r="E31" s="42"/>
      <c r="F31" s="42"/>
      <c r="G31" s="42"/>
      <c r="H31" s="42"/>
      <c r="I31" s="18"/>
      <c r="J31" s="42" t="str">
        <f>UPPER(TEXT(I32,"MMMM"))</f>
        <v>SRPEN</v>
      </c>
      <c r="K31" s="42"/>
      <c r="L31" s="42"/>
      <c r="M31" s="42"/>
      <c r="N31" s="42"/>
      <c r="O31" s="42"/>
      <c r="P31" s="42"/>
      <c r="Q31" s="3"/>
      <c r="R31" s="3"/>
    </row>
    <row r="32" spans="1:18" x14ac:dyDescent="0.3">
      <c r="A32" s="14">
        <f>DATE(KalendářníRok,7,1)</f>
        <v>43647</v>
      </c>
      <c r="B32" s="20" t="str">
        <f t="shared" ref="B32:H32" si="6">CHOOSE(COLUMN(A$1)+(ZačátekTýdne="Pondělí"),"NE","PO","ÚT","ST","ČT","PÁ","SO","NE")</f>
        <v>PO</v>
      </c>
      <c r="C32" s="20" t="str">
        <f t="shared" si="6"/>
        <v>ÚT</v>
      </c>
      <c r="D32" s="20" t="str">
        <f t="shared" si="6"/>
        <v>ST</v>
      </c>
      <c r="E32" s="20" t="str">
        <f t="shared" si="6"/>
        <v>ČT</v>
      </c>
      <c r="F32" s="20" t="str">
        <f t="shared" si="6"/>
        <v>PÁ</v>
      </c>
      <c r="G32" s="20" t="str">
        <f t="shared" si="6"/>
        <v>SO</v>
      </c>
      <c r="H32" s="20" t="str">
        <f t="shared" si="6"/>
        <v>NE</v>
      </c>
      <c r="I32" s="14">
        <f>DATE(KalendářníRok,8,1)</f>
        <v>43678</v>
      </c>
      <c r="J32" s="20" t="str">
        <f t="shared" ref="J32:P32" si="7">CHOOSE(COLUMN(A$1)+(ZačátekTýdne="Pondělí"),"NE","PO","ÚT","ST","ČT","PÁ","SO","NE")</f>
        <v>PO</v>
      </c>
      <c r="K32" s="20" t="str">
        <f t="shared" si="7"/>
        <v>ÚT</v>
      </c>
      <c r="L32" s="20" t="str">
        <f t="shared" si="7"/>
        <v>ST</v>
      </c>
      <c r="M32" s="20" t="str">
        <f t="shared" si="7"/>
        <v>ČT</v>
      </c>
      <c r="N32" s="20" t="str">
        <f t="shared" si="7"/>
        <v>PÁ</v>
      </c>
      <c r="O32" s="20" t="str">
        <f t="shared" si="7"/>
        <v>SO</v>
      </c>
      <c r="P32" s="20" t="str">
        <f t="shared" si="7"/>
        <v>NE</v>
      </c>
      <c r="Q32" s="1"/>
    </row>
    <row r="33" spans="1:18" x14ac:dyDescent="0.3">
      <c r="A33" s="11"/>
      <c r="B33" s="39">
        <f t="array" ref="B33:H33">Dny+DATE(KalendářníRok,MONTH($A$32),1)-WEEKDAY(DATE(KalendářníRok,MONTH($A$32),1),(ZačátekTýdne="Pondělí")+1)+$A24*7-6</f>
        <v>43647</v>
      </c>
      <c r="C33" s="5">
        <v>43648</v>
      </c>
      <c r="D33" s="36">
        <v>43649</v>
      </c>
      <c r="E33" s="5">
        <v>43650</v>
      </c>
      <c r="F33" s="40">
        <v>43651</v>
      </c>
      <c r="G33" s="5">
        <v>43652</v>
      </c>
      <c r="H33" s="5">
        <v>43653</v>
      </c>
      <c r="I33" s="16"/>
      <c r="J33" s="5">
        <f t="array" ref="J33:P33">Dny+DATE(KalendářníRok,MONTH($I$32),1)-WEEKDAY(DATE(KalendářníRok,MONTH($I$32),1),(ZačátekTýdne="Pondělí")+1)+$A24*7-6</f>
        <v>43675</v>
      </c>
      <c r="K33" s="5">
        <v>43676</v>
      </c>
      <c r="L33" s="5">
        <v>43677</v>
      </c>
      <c r="M33" s="5">
        <v>43678</v>
      </c>
      <c r="N33" s="40">
        <v>43679</v>
      </c>
      <c r="O33" s="5">
        <v>43680</v>
      </c>
      <c r="P33" s="5">
        <v>43681</v>
      </c>
      <c r="Q33" s="3"/>
      <c r="R33" s="3"/>
    </row>
    <row r="34" spans="1:18" x14ac:dyDescent="0.3">
      <c r="A34" s="11"/>
      <c r="B34" s="8">
        <f t="array" ref="B34:H34">Dny+DATE(KalendářníRok,MONTH($A$32),1)-WEEKDAY(DATE(KalendářníRok,MONTH($A$32),1),(ZačátekTýdne="Pondělí")+1)+$A25*7-6</f>
        <v>43654</v>
      </c>
      <c r="C34" s="8">
        <v>43655</v>
      </c>
      <c r="D34" s="27">
        <v>43656</v>
      </c>
      <c r="E34" s="8">
        <v>43657</v>
      </c>
      <c r="F34" s="8">
        <v>43658</v>
      </c>
      <c r="G34" s="8">
        <v>43659</v>
      </c>
      <c r="H34" s="8">
        <v>43660</v>
      </c>
      <c r="I34" s="17"/>
      <c r="J34" s="38">
        <f t="array" ref="J34:P34">Dny+DATE(KalendářníRok,MONTH($I$32),1)-WEEKDAY(DATE(KalendářníRok,MONTH($I$32),1),(ZačátekTýdne="Pondělí")+1)+$A25*7-6</f>
        <v>43682</v>
      </c>
      <c r="K34" s="8">
        <v>43683</v>
      </c>
      <c r="L34" s="27">
        <v>43684</v>
      </c>
      <c r="M34" s="8">
        <v>43685</v>
      </c>
      <c r="N34" s="8">
        <v>43686</v>
      </c>
      <c r="O34" s="8">
        <v>43687</v>
      </c>
      <c r="P34" s="8">
        <v>43688</v>
      </c>
      <c r="Q34" s="3"/>
      <c r="R34" s="3"/>
    </row>
    <row r="35" spans="1:18" x14ac:dyDescent="0.3">
      <c r="A35" s="11"/>
      <c r="B35" s="8">
        <f t="array" ref="B35:H35">Dny+DATE(KalendářníRok,MONTH($A$32),1)-WEEKDAY(DATE(KalendářníRok,MONTH($A$32),1),(ZačátekTýdne="Pondělí")+1)+$A26*7-6</f>
        <v>43661</v>
      </c>
      <c r="C35" s="8">
        <v>43662</v>
      </c>
      <c r="D35" s="35">
        <v>43663</v>
      </c>
      <c r="E35" s="8">
        <v>43664</v>
      </c>
      <c r="F35" s="41">
        <v>43665</v>
      </c>
      <c r="G35" s="8">
        <v>43666</v>
      </c>
      <c r="H35" s="8">
        <v>43667</v>
      </c>
      <c r="I35" s="17"/>
      <c r="J35" s="8">
        <f t="array" ref="J35:P35">Dny+DATE(KalendářníRok,MONTH($I$32),1)-WEEKDAY(DATE(KalendářníRok,MONTH($I$32),1),(ZačátekTýdne="Pondělí")+1)+$A26*7-6</f>
        <v>43689</v>
      </c>
      <c r="K35" s="8">
        <v>43690</v>
      </c>
      <c r="L35" s="35">
        <v>43691</v>
      </c>
      <c r="M35" s="8">
        <v>43692</v>
      </c>
      <c r="N35" s="41">
        <v>43693</v>
      </c>
      <c r="O35" s="8">
        <v>43694</v>
      </c>
      <c r="P35" s="8">
        <v>43695</v>
      </c>
      <c r="Q35" s="3"/>
      <c r="R35" s="3"/>
    </row>
    <row r="36" spans="1:18" x14ac:dyDescent="0.3">
      <c r="A36" s="11"/>
      <c r="B36" s="8">
        <f t="array" ref="B36:H36">Dny+DATE(KalendářníRok,MONTH($A$32),1)-WEEKDAY(DATE(KalendářníRok,MONTH($A$32),1),(ZačátekTýdne="Pondělí")+1)+$A27*7-6</f>
        <v>43668</v>
      </c>
      <c r="C36" s="8">
        <v>43669</v>
      </c>
      <c r="D36" s="27">
        <v>43670</v>
      </c>
      <c r="E36" s="8">
        <v>43671</v>
      </c>
      <c r="F36" s="8">
        <v>43672</v>
      </c>
      <c r="G36" s="8">
        <v>43673</v>
      </c>
      <c r="H36" s="8">
        <v>43674</v>
      </c>
      <c r="I36" s="17"/>
      <c r="J36" s="8">
        <f t="array" ref="J36:P36">Dny+DATE(KalendářníRok,MONTH($I$32),1)-WEEKDAY(DATE(KalendářníRok,MONTH($I$32),1),(ZačátekTýdne="Pondělí")+1)+$A27*7-6</f>
        <v>43696</v>
      </c>
      <c r="K36" s="8">
        <v>43697</v>
      </c>
      <c r="L36" s="27">
        <v>43698</v>
      </c>
      <c r="M36" s="8">
        <v>43699</v>
      </c>
      <c r="N36" s="8">
        <v>43700</v>
      </c>
      <c r="O36" s="8">
        <v>43701</v>
      </c>
      <c r="P36" s="8">
        <v>43702</v>
      </c>
      <c r="Q36" s="3"/>
      <c r="R36" s="3"/>
    </row>
    <row r="37" spans="1:18" x14ac:dyDescent="0.3">
      <c r="A37" s="11"/>
      <c r="B37" s="8">
        <f t="array" ref="B37:H37">Dny+DATE(KalendářníRok,MONTH($A$32),1)-WEEKDAY(DATE(KalendářníRok,MONTH($A$32),1),(ZačátekTýdne="Pondělí")+1)+$A28*7-6</f>
        <v>43675</v>
      </c>
      <c r="C37" s="8">
        <v>43676</v>
      </c>
      <c r="D37" s="35">
        <v>43677</v>
      </c>
      <c r="E37" s="8">
        <v>43678</v>
      </c>
      <c r="F37" s="8">
        <v>43679</v>
      </c>
      <c r="G37" s="8">
        <v>43680</v>
      </c>
      <c r="H37" s="8">
        <v>43681</v>
      </c>
      <c r="I37" s="17"/>
      <c r="J37" s="8">
        <f t="array" ref="J37:P37">Dny+DATE(KalendářníRok,MONTH($I$32),1)-WEEKDAY(DATE(KalendářníRok,MONTH($I$32),1),(ZačátekTýdne="Pondělí")+1)+$A28*7-6</f>
        <v>43703</v>
      </c>
      <c r="K37" s="8">
        <v>43704</v>
      </c>
      <c r="L37" s="35">
        <v>43705</v>
      </c>
      <c r="M37" s="8">
        <v>43706</v>
      </c>
      <c r="N37" s="41">
        <v>43707</v>
      </c>
      <c r="O37" s="8">
        <v>43708</v>
      </c>
      <c r="P37" s="8">
        <v>43709</v>
      </c>
      <c r="Q37" s="3"/>
      <c r="R37" s="3"/>
    </row>
    <row r="38" spans="1:18" x14ac:dyDescent="0.3">
      <c r="A38" s="11"/>
      <c r="B38" s="8">
        <f t="array" ref="B38:H38">Dny+DATE(KalendářníRok,MONTH($A$32),1)-WEEKDAY(DATE(KalendářníRok,MONTH($A$32),1),(ZačátekTýdne="Pondělí")+1)+$A29*7-6</f>
        <v>43682</v>
      </c>
      <c r="C38" s="8">
        <v>43683</v>
      </c>
      <c r="D38" s="8">
        <v>43684</v>
      </c>
      <c r="E38" s="8">
        <v>43685</v>
      </c>
      <c r="F38" s="8">
        <v>43686</v>
      </c>
      <c r="G38" s="8">
        <v>43687</v>
      </c>
      <c r="H38" s="8">
        <v>43688</v>
      </c>
      <c r="I38" s="17"/>
      <c r="J38" s="8">
        <f t="array" ref="J38:P38">Dny+DATE(KalendářníRok,MONTH($I$32),1)-WEEKDAY(DATE(KalendářníRok,MONTH($I$32),1),(ZačátekTýdne="Pondělí")+1)+$A29*7-6</f>
        <v>43710</v>
      </c>
      <c r="K38" s="8">
        <v>43711</v>
      </c>
      <c r="L38" s="8">
        <v>43712</v>
      </c>
      <c r="M38" s="8">
        <v>43713</v>
      </c>
      <c r="N38" s="8">
        <v>43714</v>
      </c>
      <c r="O38" s="8">
        <v>43715</v>
      </c>
      <c r="P38" s="8">
        <v>43716</v>
      </c>
      <c r="Q38" s="3"/>
      <c r="R38" s="3"/>
    </row>
    <row r="39" spans="1:18" ht="6.75" customHeight="1" x14ac:dyDescent="0.3">
      <c r="A39" s="11"/>
      <c r="B39" s="8"/>
      <c r="C39" s="8"/>
      <c r="D39" s="8"/>
      <c r="E39" s="8"/>
      <c r="F39" s="8"/>
      <c r="G39" s="8"/>
      <c r="H39" s="8"/>
      <c r="I39" s="17"/>
      <c r="J39" s="8"/>
      <c r="K39" s="8"/>
      <c r="L39" s="8"/>
      <c r="M39" s="8"/>
      <c r="N39" s="8"/>
      <c r="O39" s="8"/>
      <c r="P39" s="8"/>
      <c r="Q39" s="3"/>
      <c r="R39" s="3"/>
    </row>
    <row r="40" spans="1:18" ht="15" thickBot="1" x14ac:dyDescent="0.35">
      <c r="A40" s="12"/>
      <c r="B40" s="42" t="str">
        <f>UPPER(TEXT(A41,"MMMM"))</f>
        <v>ZÁŘÍ</v>
      </c>
      <c r="C40" s="42"/>
      <c r="D40" s="42"/>
      <c r="E40" s="42"/>
      <c r="F40" s="42"/>
      <c r="G40" s="42"/>
      <c r="H40" s="42"/>
      <c r="I40" s="18"/>
      <c r="J40" s="42" t="str">
        <f>UPPER(TEXT(I41,"MMMM"))</f>
        <v>ŘÍJEN</v>
      </c>
      <c r="K40" s="42"/>
      <c r="L40" s="42"/>
      <c r="M40" s="42"/>
      <c r="N40" s="42"/>
      <c r="O40" s="42"/>
      <c r="P40" s="42"/>
      <c r="Q40" s="1"/>
    </row>
    <row r="41" spans="1:18" x14ac:dyDescent="0.3">
      <c r="A41" s="14">
        <f>DATE(KalendářníRok,9,1)</f>
        <v>43709</v>
      </c>
      <c r="B41" s="20" t="str">
        <f t="shared" ref="B41:H41" si="8">CHOOSE(COLUMN(A$1)+(ZačátekTýdne="Pondělí"),"NE","PO","ÚT","ST","ČT","PÁ","SO","NE")</f>
        <v>PO</v>
      </c>
      <c r="C41" s="20" t="str">
        <f t="shared" si="8"/>
        <v>ÚT</v>
      </c>
      <c r="D41" s="20" t="str">
        <f t="shared" si="8"/>
        <v>ST</v>
      </c>
      <c r="E41" s="20" t="str">
        <f t="shared" si="8"/>
        <v>ČT</v>
      </c>
      <c r="F41" s="20" t="str">
        <f t="shared" si="8"/>
        <v>PÁ</v>
      </c>
      <c r="G41" s="20" t="str">
        <f t="shared" si="8"/>
        <v>SO</v>
      </c>
      <c r="H41" s="20" t="str">
        <f t="shared" si="8"/>
        <v>NE</v>
      </c>
      <c r="I41" s="14">
        <f>DATE(KalendářníRok,10,1)</f>
        <v>43739</v>
      </c>
      <c r="J41" s="20" t="str">
        <f t="shared" ref="J41:P41" si="9">CHOOSE(COLUMN(A$1)+(ZačátekTýdne="Pondělí"),"NE","PO","ÚT","ST","ČT","PÁ","SO","NE")</f>
        <v>PO</v>
      </c>
      <c r="K41" s="20" t="str">
        <f t="shared" si="9"/>
        <v>ÚT</v>
      </c>
      <c r="L41" s="20" t="str">
        <f t="shared" si="9"/>
        <v>ST</v>
      </c>
      <c r="M41" s="20" t="str">
        <f t="shared" si="9"/>
        <v>ČT</v>
      </c>
      <c r="N41" s="20" t="str">
        <f t="shared" si="9"/>
        <v>PÁ</v>
      </c>
      <c r="O41" s="20" t="str">
        <f t="shared" si="9"/>
        <v>SO</v>
      </c>
      <c r="P41" s="20" t="str">
        <f t="shared" si="9"/>
        <v>NE</v>
      </c>
      <c r="Q41" s="1"/>
    </row>
    <row r="42" spans="1:18" x14ac:dyDescent="0.3">
      <c r="A42" s="13">
        <v>1</v>
      </c>
      <c r="B42" s="5">
        <f t="array" ref="B42:H42">Dny+DATE(KalendářníRok,MONTH($A$41),1)-WEEKDAY(DATE(KalendářníRok,MONTH($A$41),1),(ZačátekTýdne="Pondělí")+1)+$A42*7-6</f>
        <v>43703</v>
      </c>
      <c r="C42" s="5">
        <v>43704</v>
      </c>
      <c r="D42" s="5">
        <v>43705</v>
      </c>
      <c r="E42" s="5">
        <v>43706</v>
      </c>
      <c r="F42" s="5">
        <v>43707</v>
      </c>
      <c r="G42" s="5">
        <v>43708</v>
      </c>
      <c r="H42" s="5">
        <v>43709</v>
      </c>
      <c r="I42" s="16"/>
      <c r="J42" s="5">
        <f t="array" ref="J42:P42">Dny+DATE(KalendářníRok,MONTH($I$41),1)-WEEKDAY(DATE(KalendářníRok,MONTH($I$41),1),(ZačátekTýdne="Pondělí")+1)+$A42*7-6</f>
        <v>43738</v>
      </c>
      <c r="K42" s="5">
        <v>43739</v>
      </c>
      <c r="L42" s="26">
        <v>43740</v>
      </c>
      <c r="M42" s="5">
        <v>43741</v>
      </c>
      <c r="N42" s="5">
        <v>43742</v>
      </c>
      <c r="O42" s="5">
        <v>43743</v>
      </c>
      <c r="P42" s="5">
        <v>43744</v>
      </c>
      <c r="Q42" s="2"/>
    </row>
    <row r="43" spans="1:18" x14ac:dyDescent="0.3">
      <c r="A43" s="11">
        <v>2</v>
      </c>
      <c r="B43" s="38">
        <f t="array" ref="B43:H43">Dny+DATE(KalendářníRok,MONTH($A$41),1)-WEEKDAY(DATE(KalendářníRok,MONTH($A$41),1),(ZačátekTýdne="Pondělí")+1)+$A43*7-6</f>
        <v>43710</v>
      </c>
      <c r="C43" s="8">
        <v>43711</v>
      </c>
      <c r="D43" s="27">
        <v>43712</v>
      </c>
      <c r="E43" s="8">
        <v>43713</v>
      </c>
      <c r="F43" s="8">
        <v>43714</v>
      </c>
      <c r="G43" s="8">
        <v>43715</v>
      </c>
      <c r="H43" s="8">
        <v>43716</v>
      </c>
      <c r="I43" s="17"/>
      <c r="J43" s="38">
        <f t="array" ref="J43:P43">Dny+DATE(KalendářníRok,MONTH($I$41),1)-WEEKDAY(DATE(KalendářníRok,MONTH($I$41),1),(ZačátekTýdne="Pondělí")+1)+$A43*7-6</f>
        <v>43745</v>
      </c>
      <c r="K43" s="8">
        <v>43746</v>
      </c>
      <c r="L43" s="35">
        <v>43747</v>
      </c>
      <c r="M43" s="8">
        <v>43748</v>
      </c>
      <c r="N43" s="41">
        <v>43749</v>
      </c>
      <c r="O43" s="8">
        <v>43750</v>
      </c>
      <c r="P43" s="8">
        <v>43751</v>
      </c>
      <c r="Q43" s="3"/>
    </row>
    <row r="44" spans="1:18" x14ac:dyDescent="0.3">
      <c r="A44" s="11">
        <v>3</v>
      </c>
      <c r="B44" s="8">
        <f t="array" ref="B44:H44">Dny+DATE(KalendářníRok,MONTH($A$41),1)-WEEKDAY(DATE(KalendářníRok,MONTH($A$41),1),(ZačátekTýdne="Pondělí")+1)+$A44*7-6</f>
        <v>43717</v>
      </c>
      <c r="C44" s="8">
        <v>43718</v>
      </c>
      <c r="D44" s="35">
        <v>43719</v>
      </c>
      <c r="E44" s="8">
        <v>43720</v>
      </c>
      <c r="F44" s="41">
        <v>43721</v>
      </c>
      <c r="G44" s="8">
        <v>43722</v>
      </c>
      <c r="H44" s="8">
        <v>43723</v>
      </c>
      <c r="I44" s="17"/>
      <c r="J44" s="8">
        <f t="array" ref="J44:P44">Dny+DATE(KalendářníRok,MONTH($I$41),1)-WEEKDAY(DATE(KalendářníRok,MONTH($I$41),1),(ZačátekTýdne="Pondělí")+1)+$A44*7-6</f>
        <v>43752</v>
      </c>
      <c r="K44" s="8">
        <v>43753</v>
      </c>
      <c r="L44" s="27">
        <v>43754</v>
      </c>
      <c r="M44" s="8">
        <v>43755</v>
      </c>
      <c r="N44" s="8">
        <v>43756</v>
      </c>
      <c r="O44" s="24">
        <v>43757</v>
      </c>
      <c r="P44" s="8">
        <v>43758</v>
      </c>
      <c r="Q44" s="3"/>
    </row>
    <row r="45" spans="1:18" x14ac:dyDescent="0.3">
      <c r="A45" s="11">
        <v>4</v>
      </c>
      <c r="B45" s="8">
        <f t="array" ref="B45:H45">Dny+DATE(KalendářníRok,MONTH($A$41),1)-WEEKDAY(DATE(KalendářníRok,MONTH($A$41),1),(ZačátekTýdne="Pondělí")+1)+$A45*7-6</f>
        <v>43724</v>
      </c>
      <c r="C45" s="8">
        <v>43725</v>
      </c>
      <c r="D45" s="27">
        <v>43726</v>
      </c>
      <c r="E45" s="8">
        <v>43727</v>
      </c>
      <c r="F45" s="8">
        <v>43728</v>
      </c>
      <c r="G45" s="8">
        <v>43729</v>
      </c>
      <c r="H45" s="8">
        <v>43730</v>
      </c>
      <c r="I45" s="17"/>
      <c r="J45" s="8">
        <f t="array" ref="J45:P45">Dny+DATE(KalendářníRok,MONTH($I$41),1)-WEEKDAY(DATE(KalendářníRok,MONTH($I$41),1),(ZačátekTýdne="Pondělí")+1)+$A45*7-6</f>
        <v>43759</v>
      </c>
      <c r="K45" s="8">
        <v>43760</v>
      </c>
      <c r="L45" s="35">
        <v>43761</v>
      </c>
      <c r="M45" s="8">
        <v>43762</v>
      </c>
      <c r="N45" s="41">
        <v>43763</v>
      </c>
      <c r="O45" s="8">
        <v>43764</v>
      </c>
      <c r="P45" s="8">
        <v>43765</v>
      </c>
      <c r="Q45" s="3"/>
    </row>
    <row r="46" spans="1:18" x14ac:dyDescent="0.3">
      <c r="A46" s="11">
        <v>5</v>
      </c>
      <c r="B46" s="8">
        <f t="array" ref="B46:H46">Dny+DATE(KalendářníRok,MONTH($A$41),1)-WEEKDAY(DATE(KalendářníRok,MONTH($A$41),1),(ZačátekTýdne="Pondělí")+1)+$A46*7-6</f>
        <v>43731</v>
      </c>
      <c r="C46" s="8">
        <v>43732</v>
      </c>
      <c r="D46" s="35">
        <v>43733</v>
      </c>
      <c r="E46" s="8">
        <v>43734</v>
      </c>
      <c r="F46" s="41">
        <v>43735</v>
      </c>
      <c r="G46" s="8">
        <v>43736</v>
      </c>
      <c r="H46" s="8">
        <v>43737</v>
      </c>
      <c r="I46" s="17"/>
      <c r="J46" s="8">
        <f t="array" ref="J46:P46">Dny+DATE(KalendářníRok,MONTH($I$41),1)-WEEKDAY(DATE(KalendářníRok,MONTH($I$41),1),(ZačátekTýdne="Pondělí")+1)+$A46*7-6</f>
        <v>43766</v>
      </c>
      <c r="K46" s="8">
        <v>43767</v>
      </c>
      <c r="L46" s="27">
        <v>43768</v>
      </c>
      <c r="M46" s="8">
        <v>43769</v>
      </c>
      <c r="N46" s="8">
        <v>43770</v>
      </c>
      <c r="O46" s="8">
        <v>43771</v>
      </c>
      <c r="P46" s="8">
        <v>43772</v>
      </c>
      <c r="Q46" s="3"/>
    </row>
    <row r="47" spans="1:18" x14ac:dyDescent="0.3">
      <c r="A47" s="11">
        <v>6</v>
      </c>
      <c r="B47" s="8">
        <f t="array" ref="B47:H47">Dny+DATE(KalendářníRok,MONTH($A$41),1)-WEEKDAY(DATE(KalendářníRok,MONTH($A$41),1),(ZačátekTýdne="Pondělí")+1)+$A47*7-6</f>
        <v>43738</v>
      </c>
      <c r="C47" s="8">
        <v>43739</v>
      </c>
      <c r="D47" s="8">
        <v>43740</v>
      </c>
      <c r="E47" s="8">
        <v>43741</v>
      </c>
      <c r="F47" s="8">
        <v>43742</v>
      </c>
      <c r="G47" s="8">
        <v>43743</v>
      </c>
      <c r="H47" s="8">
        <v>43744</v>
      </c>
      <c r="I47" s="17"/>
      <c r="J47" s="8">
        <f t="array" ref="J47:P47">Dny+DATE(KalendářníRok,MONTH($I$41),1)-WEEKDAY(DATE(KalendářníRok,MONTH($I$41),1),(ZačátekTýdne="Pondělí")+1)+$A47*7-6</f>
        <v>43773</v>
      </c>
      <c r="K47" s="8">
        <v>43774</v>
      </c>
      <c r="L47" s="8">
        <v>43775</v>
      </c>
      <c r="M47" s="8">
        <v>43776</v>
      </c>
      <c r="N47" s="8">
        <v>43777</v>
      </c>
      <c r="O47" s="8">
        <v>43778</v>
      </c>
      <c r="P47" s="8">
        <v>43779</v>
      </c>
      <c r="Q47" s="3"/>
    </row>
    <row r="48" spans="1:18" ht="6.75" customHeight="1" x14ac:dyDescent="0.3">
      <c r="A48" s="15"/>
      <c r="B48" s="9"/>
      <c r="C48" s="9"/>
      <c r="D48" s="9"/>
      <c r="E48" s="9"/>
      <c r="F48" s="9"/>
      <c r="G48" s="9"/>
      <c r="H48" s="9"/>
      <c r="I48" s="19"/>
      <c r="J48" s="9"/>
      <c r="K48" s="9"/>
      <c r="L48" s="9"/>
      <c r="M48" s="9"/>
      <c r="N48" s="9"/>
      <c r="O48" s="9"/>
      <c r="P48" s="9"/>
    </row>
    <row r="49" spans="1:17" ht="15" thickBot="1" x14ac:dyDescent="0.35">
      <c r="A49" s="15"/>
      <c r="B49" s="42" t="str">
        <f>UPPER(TEXT(A50,"MMMM"))</f>
        <v>LISTOPAD</v>
      </c>
      <c r="C49" s="42"/>
      <c r="D49" s="42"/>
      <c r="E49" s="42"/>
      <c r="F49" s="42"/>
      <c r="G49" s="42"/>
      <c r="H49" s="42"/>
      <c r="I49" s="18"/>
      <c r="J49" s="42" t="str">
        <f>UPPER(TEXT(I50,"MMMM"))</f>
        <v>PROSINEC</v>
      </c>
      <c r="K49" s="42"/>
      <c r="L49" s="42"/>
      <c r="M49" s="42"/>
      <c r="N49" s="42"/>
      <c r="O49" s="42"/>
      <c r="P49" s="42"/>
    </row>
    <row r="50" spans="1:17" x14ac:dyDescent="0.3">
      <c r="A50" s="14">
        <f>DATE(KalendářníRok,11,1)</f>
        <v>43770</v>
      </c>
      <c r="B50" s="20" t="str">
        <f t="shared" ref="B50:H50" si="10">CHOOSE(COLUMN(A$1)+(ZačátekTýdne="Pondělí"),"NE","PO","ÚT","ST","ČT","PÁ","SO","NE")</f>
        <v>PO</v>
      </c>
      <c r="C50" s="20" t="str">
        <f t="shared" si="10"/>
        <v>ÚT</v>
      </c>
      <c r="D50" s="20" t="str">
        <f t="shared" si="10"/>
        <v>ST</v>
      </c>
      <c r="E50" s="20" t="str">
        <f t="shared" si="10"/>
        <v>ČT</v>
      </c>
      <c r="F50" s="20" t="str">
        <f t="shared" si="10"/>
        <v>PÁ</v>
      </c>
      <c r="G50" s="20" t="str">
        <f t="shared" si="10"/>
        <v>SO</v>
      </c>
      <c r="H50" s="20" t="str">
        <f t="shared" si="10"/>
        <v>NE</v>
      </c>
      <c r="I50" s="14">
        <f>DATE(KalendářníRok,12,1)</f>
        <v>43800</v>
      </c>
      <c r="J50" s="20" t="str">
        <f t="shared" ref="J50:P50" si="11">CHOOSE(COLUMN(A$1)+(ZačátekTýdne="Pondělí"),"NE","PO","ÚT","ST","ČT","PÁ","SO","NE")</f>
        <v>PO</v>
      </c>
      <c r="K50" s="20" t="str">
        <f t="shared" si="11"/>
        <v>ÚT</v>
      </c>
      <c r="L50" s="20" t="str">
        <f t="shared" si="11"/>
        <v>ST</v>
      </c>
      <c r="M50" s="20" t="str">
        <f t="shared" si="11"/>
        <v>ČT</v>
      </c>
      <c r="N50" s="20" t="str">
        <f t="shared" si="11"/>
        <v>PÁ</v>
      </c>
      <c r="O50" s="20" t="str">
        <f t="shared" si="11"/>
        <v>SO</v>
      </c>
      <c r="P50" s="20" t="str">
        <f t="shared" si="11"/>
        <v>NE</v>
      </c>
      <c r="Q50" s="1"/>
    </row>
    <row r="51" spans="1:17" x14ac:dyDescent="0.3">
      <c r="A51" s="15"/>
      <c r="B51" s="5">
        <f t="array" ref="B51:H51">Dny+DATE(KalendářníRok,MONTH($A$50),1)-WEEKDAY(DATE(KalendářníRok,MONTH($A$50),1),(ZačátekTýdne="Pondělí")+1)+$A42*7-6</f>
        <v>43766</v>
      </c>
      <c r="C51" s="5">
        <v>43767</v>
      </c>
      <c r="D51" s="5">
        <v>43768</v>
      </c>
      <c r="E51" s="5">
        <v>43769</v>
      </c>
      <c r="F51" s="5">
        <v>43770</v>
      </c>
      <c r="G51" s="5">
        <v>43771</v>
      </c>
      <c r="H51" s="5">
        <v>43772</v>
      </c>
      <c r="I51" s="16"/>
      <c r="J51" s="5">
        <f t="array" ref="J51:P51">Dny+DATE(KalendářníRok,MONTH($I$50),1)-WEEKDAY(DATE(KalendářníRok,MONTH($I$50),1),(ZačátekTýdne="Pondělí")+1)+$A42*7-6</f>
        <v>43794</v>
      </c>
      <c r="K51" s="5">
        <v>43795</v>
      </c>
      <c r="L51" s="5">
        <v>43796</v>
      </c>
      <c r="M51" s="5">
        <v>43797</v>
      </c>
      <c r="N51" s="5">
        <v>43798</v>
      </c>
      <c r="O51" s="5">
        <v>43799</v>
      </c>
      <c r="P51" s="5">
        <v>43800</v>
      </c>
    </row>
    <row r="52" spans="1:17" x14ac:dyDescent="0.3">
      <c r="A52" s="15"/>
      <c r="B52" s="38">
        <f t="array" ref="B52:H52">Dny+DATE(KalendářníRok,MONTH($A$50),1)-WEEKDAY(DATE(KalendářníRok,MONTH($A$50),1),(ZačátekTýdne="Pondělí")+1)+$A43*7-6</f>
        <v>43773</v>
      </c>
      <c r="C52" s="8">
        <v>43774</v>
      </c>
      <c r="D52" s="35">
        <v>43775</v>
      </c>
      <c r="E52" s="8">
        <v>43776</v>
      </c>
      <c r="F52" s="41">
        <v>43777</v>
      </c>
      <c r="G52" s="8">
        <v>43778</v>
      </c>
      <c r="H52" s="8">
        <v>43779</v>
      </c>
      <c r="I52" s="17"/>
      <c r="J52" s="38">
        <f t="array" ref="J52:P52">Dny+DATE(KalendářníRok,MONTH($I$50),1)-WEEKDAY(DATE(KalendářníRok,MONTH($I$50),1),(ZačátekTýdne="Pondělí")+1)+$A43*7-6</f>
        <v>43801</v>
      </c>
      <c r="K52" s="8">
        <v>43802</v>
      </c>
      <c r="L52" s="35">
        <v>43803</v>
      </c>
      <c r="M52" s="8">
        <v>43804</v>
      </c>
      <c r="N52" s="8">
        <v>43805</v>
      </c>
      <c r="O52" s="8">
        <v>43806</v>
      </c>
      <c r="P52" s="8">
        <v>43807</v>
      </c>
    </row>
    <row r="53" spans="1:17" x14ac:dyDescent="0.3">
      <c r="A53" s="15"/>
      <c r="B53" s="8">
        <f t="array" ref="B53:H53">Dny+DATE(KalendářníRok,MONTH($A$50),1)-WEEKDAY(DATE(KalendářníRok,MONTH($A$50),1),(ZačátekTýdne="Pondělí")+1)+$A44*7-6</f>
        <v>43780</v>
      </c>
      <c r="C53" s="8">
        <v>43781</v>
      </c>
      <c r="D53" s="27">
        <v>43782</v>
      </c>
      <c r="E53" s="8">
        <v>43783</v>
      </c>
      <c r="F53" s="8">
        <v>43784</v>
      </c>
      <c r="G53" s="8">
        <v>43785</v>
      </c>
      <c r="H53" s="8">
        <v>43786</v>
      </c>
      <c r="I53" s="7"/>
      <c r="J53" s="8">
        <f t="array" ref="J53:P53">Dny+DATE(KalendářníRok,MONTH($I$50),1)-WEEKDAY(DATE(KalendářníRok,MONTH($I$50),1),(ZačátekTýdne="Pondělí")+1)+$A44*7-6</f>
        <v>43808</v>
      </c>
      <c r="K53" s="8">
        <v>43809</v>
      </c>
      <c r="L53" s="27">
        <v>43810</v>
      </c>
      <c r="M53" s="8">
        <v>43811</v>
      </c>
      <c r="N53" s="8">
        <v>43812</v>
      </c>
      <c r="O53" s="8">
        <v>43813</v>
      </c>
      <c r="P53" s="8">
        <v>43814</v>
      </c>
    </row>
    <row r="54" spans="1:17" x14ac:dyDescent="0.3">
      <c r="A54" s="15"/>
      <c r="B54" s="8">
        <f t="array" ref="B54:H54">Dny+DATE(KalendářníRok,MONTH($A$50),1)-WEEKDAY(DATE(KalendářníRok,MONTH($A$50),1),(ZačátekTýdne="Pondělí")+1)+$A45*7-6</f>
        <v>43787</v>
      </c>
      <c r="C54" s="8">
        <v>43788</v>
      </c>
      <c r="D54" s="35">
        <v>43789</v>
      </c>
      <c r="E54" s="8">
        <v>43790</v>
      </c>
      <c r="F54" s="41">
        <v>43791</v>
      </c>
      <c r="G54" s="8">
        <v>43792</v>
      </c>
      <c r="H54" s="8">
        <v>43793</v>
      </c>
      <c r="I54" s="7"/>
      <c r="J54" s="8">
        <f t="array" ref="J54:P54">Dny+DATE(KalendářníRok,MONTH($I$50),1)-WEEKDAY(DATE(KalendářníRok,MONTH($I$50),1),(ZačátekTýdne="Pondělí")+1)+$A45*7-6</f>
        <v>43815</v>
      </c>
      <c r="K54" s="8">
        <v>43816</v>
      </c>
      <c r="L54" s="35">
        <v>43817</v>
      </c>
      <c r="M54" s="8">
        <v>43818</v>
      </c>
      <c r="N54" s="8">
        <v>43819</v>
      </c>
      <c r="O54" s="8">
        <v>43820</v>
      </c>
      <c r="P54" s="8">
        <v>43821</v>
      </c>
    </row>
    <row r="55" spans="1:17" x14ac:dyDescent="0.3">
      <c r="A55" s="15"/>
      <c r="B55" s="8">
        <f t="array" ref="B55:H55">Dny+DATE(KalendářníRok,MONTH($A$50),1)-WEEKDAY(DATE(KalendářníRok,MONTH($A$50),1),(ZačátekTýdne="Pondělí")+1)+$A46*7-6</f>
        <v>43794</v>
      </c>
      <c r="C55" s="8">
        <v>43795</v>
      </c>
      <c r="D55" s="27">
        <v>43796</v>
      </c>
      <c r="E55" s="8">
        <v>43797</v>
      </c>
      <c r="F55" s="8">
        <v>43798</v>
      </c>
      <c r="G55" s="8">
        <v>43799</v>
      </c>
      <c r="H55" s="8">
        <v>43800</v>
      </c>
      <c r="I55" s="7"/>
      <c r="J55" s="8">
        <f t="array" ref="J55:P55">Dny+DATE(KalendářníRok,MONTH($I$50),1)-WEEKDAY(DATE(KalendářníRok,MONTH($I$50),1),(ZačátekTýdne="Pondělí")+1)+$A46*7-6</f>
        <v>43822</v>
      </c>
      <c r="K55" s="8">
        <v>43823</v>
      </c>
      <c r="L55" s="27">
        <v>43824</v>
      </c>
      <c r="M55" s="8">
        <v>43825</v>
      </c>
      <c r="N55" s="8">
        <v>43826</v>
      </c>
      <c r="O55" s="8">
        <v>43827</v>
      </c>
      <c r="P55" s="8">
        <v>43828</v>
      </c>
    </row>
    <row r="56" spans="1:17" x14ac:dyDescent="0.3">
      <c r="A56" s="15"/>
      <c r="B56" s="8">
        <f t="array" ref="B56:H56">Dny+DATE(KalendářníRok,MONTH($A$50),1)-WEEKDAY(DATE(KalendářníRok,MONTH($A$50),1),(ZačátekTýdne="Pondělí")+1)+$A47*7-6</f>
        <v>43801</v>
      </c>
      <c r="C56" s="8">
        <v>43802</v>
      </c>
      <c r="D56" s="8">
        <v>43803</v>
      </c>
      <c r="E56" s="8">
        <v>43804</v>
      </c>
      <c r="F56" s="8">
        <v>43805</v>
      </c>
      <c r="G56" s="8">
        <v>43806</v>
      </c>
      <c r="H56" s="8">
        <v>43807</v>
      </c>
      <c r="I56" s="7"/>
      <c r="J56" s="8">
        <f t="array" ref="J56:P56">Dny+DATE(KalendářníRok,MONTH($I$50),1)-WEEKDAY(DATE(KalendářníRok,MONTH($I$50),1),(ZačátekTýdne="Pondělí")+1)+$A47*7-6</f>
        <v>43829</v>
      </c>
      <c r="K56" s="8">
        <v>43830</v>
      </c>
      <c r="L56" s="8">
        <v>43831</v>
      </c>
      <c r="M56" s="8">
        <v>43832</v>
      </c>
      <c r="N56" s="8">
        <v>43833</v>
      </c>
      <c r="O56" s="8">
        <v>43834</v>
      </c>
      <c r="P56" s="8">
        <v>43835</v>
      </c>
    </row>
    <row r="57" spans="1:17" ht="22.2" customHeight="1" x14ac:dyDescent="0.3">
      <c r="A57" s="15"/>
      <c r="B57" s="8"/>
      <c r="C57" s="8"/>
      <c r="D57" s="8"/>
      <c r="E57" s="8"/>
      <c r="F57" s="8"/>
      <c r="G57" s="8"/>
      <c r="H57" s="8"/>
      <c r="I57" s="7"/>
      <c r="J57" s="8"/>
      <c r="K57" s="8"/>
      <c r="L57" s="8"/>
      <c r="M57" s="8"/>
      <c r="N57" s="8"/>
      <c r="O57" s="8"/>
      <c r="P57" s="8"/>
    </row>
    <row r="58" spans="1:17" ht="6.75" customHeight="1" x14ac:dyDescent="0.3"/>
    <row r="59" spans="1:17" x14ac:dyDescent="0.3">
      <c r="B59" s="29"/>
      <c r="C59" t="s">
        <v>6</v>
      </c>
    </row>
    <row r="60" spans="1:17" x14ac:dyDescent="0.3">
      <c r="B60" s="30"/>
      <c r="C60" t="s">
        <v>5</v>
      </c>
    </row>
    <row r="61" spans="1:17" x14ac:dyDescent="0.3">
      <c r="B61" s="28"/>
      <c r="C61" t="s">
        <v>2</v>
      </c>
    </row>
    <row r="62" spans="1:17" x14ac:dyDescent="0.3">
      <c r="B62" s="31"/>
      <c r="C62" t="s">
        <v>3</v>
      </c>
    </row>
    <row r="63" spans="1:17" x14ac:dyDescent="0.3">
      <c r="B63" s="32"/>
      <c r="C63" t="s">
        <v>7</v>
      </c>
    </row>
  </sheetData>
  <mergeCells count="13">
    <mergeCell ref="F2:L2"/>
    <mergeCell ref="B40:H40"/>
    <mergeCell ref="J40:P40"/>
    <mergeCell ref="B49:H49"/>
    <mergeCell ref="J49:P49"/>
    <mergeCell ref="B4:H4"/>
    <mergeCell ref="J4:P4"/>
    <mergeCell ref="B13:H13"/>
    <mergeCell ref="J13:P13"/>
    <mergeCell ref="B22:H22"/>
    <mergeCell ref="J22:P22"/>
    <mergeCell ref="B31:H31"/>
    <mergeCell ref="J31:P31"/>
  </mergeCells>
  <conditionalFormatting sqref="B6:H6">
    <cfRule type="expression" dxfId="23" priority="24">
      <formula>DAY(B6)&gt;7</formula>
    </cfRule>
  </conditionalFormatting>
  <conditionalFormatting sqref="J6:P6">
    <cfRule type="expression" dxfId="22" priority="23">
      <formula>DAY(J6)&gt;7</formula>
    </cfRule>
  </conditionalFormatting>
  <conditionalFormatting sqref="B15:H15">
    <cfRule type="expression" dxfId="21" priority="22">
      <formula>DAY(B15)&gt;7</formula>
    </cfRule>
  </conditionalFormatting>
  <conditionalFormatting sqref="J15:P15">
    <cfRule type="expression" dxfId="20" priority="21">
      <formula>DAY(J15)&gt;7</formula>
    </cfRule>
  </conditionalFormatting>
  <conditionalFormatting sqref="J33:P33">
    <cfRule type="expression" dxfId="19" priority="20">
      <formula>DAY(J33)&gt;7</formula>
    </cfRule>
  </conditionalFormatting>
  <conditionalFormatting sqref="B33:H33">
    <cfRule type="expression" dxfId="18" priority="19">
      <formula>DAY(B33)&gt;7</formula>
    </cfRule>
  </conditionalFormatting>
  <conditionalFormatting sqref="J24:P24">
    <cfRule type="expression" dxfId="17" priority="18">
      <formula>DAY(J24)&gt;7</formula>
    </cfRule>
  </conditionalFormatting>
  <conditionalFormatting sqref="B24:H24">
    <cfRule type="expression" dxfId="16" priority="17">
      <formula>DAY(B24)&gt;7</formula>
    </cfRule>
  </conditionalFormatting>
  <conditionalFormatting sqref="B42:H42">
    <cfRule type="expression" dxfId="15" priority="16">
      <formula>DAY(B42)&gt;7</formula>
    </cfRule>
  </conditionalFormatting>
  <conditionalFormatting sqref="J42:P42">
    <cfRule type="expression" dxfId="14" priority="15">
      <formula>DAY(J42)&gt;7</formula>
    </cfRule>
  </conditionalFormatting>
  <conditionalFormatting sqref="B51:H51">
    <cfRule type="expression" dxfId="13" priority="14">
      <formula>DAY(B51)&gt;7</formula>
    </cfRule>
  </conditionalFormatting>
  <conditionalFormatting sqref="J51:P51">
    <cfRule type="expression" dxfId="12" priority="13">
      <formula>DAY(J51)&gt;7</formula>
    </cfRule>
  </conditionalFormatting>
  <conditionalFormatting sqref="B10:H11">
    <cfRule type="expression" dxfId="11" priority="12">
      <formula>DAY(B10)&lt;15</formula>
    </cfRule>
  </conditionalFormatting>
  <conditionalFormatting sqref="J10:P11">
    <cfRule type="expression" dxfId="10" priority="11">
      <formula>DAY(J10)&lt;15</formula>
    </cfRule>
  </conditionalFormatting>
  <conditionalFormatting sqref="B19:H20">
    <cfRule type="expression" dxfId="9" priority="10">
      <formula>DAY(B19)&lt;15</formula>
    </cfRule>
  </conditionalFormatting>
  <conditionalFormatting sqref="J19:P20">
    <cfRule type="expression" dxfId="8" priority="9">
      <formula>DAY(J19)&lt;15</formula>
    </cfRule>
  </conditionalFormatting>
  <conditionalFormatting sqref="J37:P39">
    <cfRule type="expression" dxfId="7" priority="8">
      <formula>DAY(J37)&lt;15</formula>
    </cfRule>
  </conditionalFormatting>
  <conditionalFormatting sqref="B37:H39">
    <cfRule type="expression" dxfId="6" priority="7">
      <formula>DAY(B37)&lt;15</formula>
    </cfRule>
  </conditionalFormatting>
  <conditionalFormatting sqref="J28:P29">
    <cfRule type="expression" dxfId="5" priority="6">
      <formula>DAY(J28)&lt;15</formula>
    </cfRule>
  </conditionalFormatting>
  <conditionalFormatting sqref="B28:H29">
    <cfRule type="expression" dxfId="4" priority="5">
      <formula>DAY(B28)&lt;15</formula>
    </cfRule>
  </conditionalFormatting>
  <conditionalFormatting sqref="B46:H47">
    <cfRule type="expression" dxfId="3" priority="4">
      <formula>DAY(B46)&lt;15</formula>
    </cfRule>
  </conditionalFormatting>
  <conditionalFormatting sqref="J46:P47">
    <cfRule type="expression" dxfId="2" priority="3">
      <formula>DAY(J46)&lt;15</formula>
    </cfRule>
  </conditionalFormatting>
  <conditionalFormatting sqref="B55:H57">
    <cfRule type="expression" dxfId="1" priority="2">
      <formula>DAY(B55)&lt;15</formula>
    </cfRule>
  </conditionalFormatting>
  <conditionalFormatting sqref="J55:P57">
    <cfRule type="expression" dxfId="0" priority="1">
      <formula>DAY(J55)&lt;15</formula>
    </cfRule>
  </conditionalFormatting>
  <dataValidations count="1">
    <dataValidation type="list" allowBlank="1" showInputMessage="1" showErrorMessage="1" sqref="R5" xr:uid="{00000000-0002-0000-0000-000000000000}">
      <formula1>"Neděle, Pondělí"</formula1>
    </dataValidation>
  </dataValidations>
  <printOptions horizontalCentered="1"/>
  <pageMargins left="0.39370078740157483" right="0.39370078740157483" top="0.19685039370078741" bottom="0.19685039370078741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Číselník 1">
              <controlPr defaultSize="0" print="0" autoPict="0" altText="Spinner control for changing years.">
                <anchor moveWithCells="1" sizeWithCells="1">
                  <from>
                    <xdr:col>15</xdr:col>
                    <xdr:colOff>38100</xdr:colOff>
                    <xdr:row>1</xdr:row>
                    <xdr:rowOff>152400</xdr:rowOff>
                  </from>
                  <to>
                    <xdr:col>15</xdr:col>
                    <xdr:colOff>289560</xdr:colOff>
                    <xdr:row>1</xdr:row>
                    <xdr:rowOff>609600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D348391A-AC0E-4A40-9986-1F68781ADC0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4</vt:i4>
      </vt:variant>
    </vt:vector>
  </HeadingPairs>
  <TitlesOfParts>
    <vt:vector size="5" baseType="lpstr">
      <vt:lpstr>KALENDÁŘ</vt:lpstr>
      <vt:lpstr>ČísloPočátečníhoTýdne</vt:lpstr>
      <vt:lpstr>KalendářníRok</vt:lpstr>
      <vt:lpstr>KALENDÁŘ!Oblast_tisku</vt:lpstr>
      <vt:lpstr>ZačátekTýdne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Petra Holubová</dc:creator>
  <cp:keywords/>
  <cp:lastModifiedBy>Gillarova</cp:lastModifiedBy>
  <cp:lastPrinted>2018-11-21T08:35:03Z</cp:lastPrinted>
  <dcterms:created xsi:type="dcterms:W3CDTF">2016-10-31T07:40:36Z</dcterms:created>
  <dcterms:modified xsi:type="dcterms:W3CDTF">2018-11-21T08:35:53Z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TC040389129991</vt:lpwstr>
  </property>
</Properties>
</file>